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485"/>
  </bookViews>
  <sheets>
    <sheet name="Баланс" sheetId="1" r:id="rId1"/>
    <sheet name="Отчет о фин.рез-х" sheetId="2" r:id="rId2"/>
    <sheet name="Отчет об исп.плана ФХД иные ц." sheetId="3" r:id="rId3"/>
    <sheet name="испол.планаФХД МЗ и собст.доход" sheetId="4" r:id="rId4"/>
  </sheets>
  <externalReferences>
    <externalReference r:id="rId5"/>
  </externalReferences>
  <definedNames>
    <definedName name="надату">[1]Общий!$B$8</definedName>
    <definedName name="Учреждение">[1]Общий!$B$9</definedName>
  </definedNames>
  <calcPr calcId="125725"/>
</workbook>
</file>

<file path=xl/calcChain.xml><?xml version="1.0" encoding="utf-8"?>
<calcChain xmlns="http://schemas.openxmlformats.org/spreadsheetml/2006/main">
  <c r="J4" i="4"/>
  <c r="J71"/>
  <c r="J70"/>
  <c r="J69" s="1"/>
  <c r="I58"/>
  <c r="I57"/>
  <c r="I56"/>
  <c r="F56"/>
  <c r="I55"/>
  <c r="I54"/>
  <c r="I53"/>
  <c r="I52"/>
  <c r="I51"/>
  <c r="I50"/>
  <c r="I49"/>
  <c r="I48"/>
  <c r="I47"/>
  <c r="I46"/>
  <c r="I45"/>
  <c r="I44"/>
  <c r="I43"/>
  <c r="H41"/>
  <c r="H71" s="1"/>
  <c r="G41"/>
  <c r="G71" s="1"/>
  <c r="F41"/>
  <c r="F71" s="1"/>
  <c r="E41"/>
  <c r="E71" s="1"/>
  <c r="D41"/>
  <c r="D71" s="1"/>
  <c r="I31"/>
  <c r="I30"/>
  <c r="I29"/>
  <c r="I28"/>
  <c r="H27"/>
  <c r="G27"/>
  <c r="F27"/>
  <c r="E27"/>
  <c r="I27" s="1"/>
  <c r="D27"/>
  <c r="I26"/>
  <c r="I25"/>
  <c r="I24"/>
  <c r="H23"/>
  <c r="G23"/>
  <c r="G18" s="1"/>
  <c r="F23"/>
  <c r="E23"/>
  <c r="I23" s="1"/>
  <c r="D23"/>
  <c r="I22"/>
  <c r="I21"/>
  <c r="I20"/>
  <c r="F20"/>
  <c r="I19"/>
  <c r="H18"/>
  <c r="H70" s="1"/>
  <c r="F18"/>
  <c r="F70" s="1"/>
  <c r="F69" s="1"/>
  <c r="D18"/>
  <c r="D70" s="1"/>
  <c r="D4"/>
  <c r="J71" i="3"/>
  <c r="J70"/>
  <c r="J69" s="1"/>
  <c r="I58"/>
  <c r="I57"/>
  <c r="I56"/>
  <c r="I55"/>
  <c r="I54"/>
  <c r="I53"/>
  <c r="I52"/>
  <c r="I51"/>
  <c r="I50"/>
  <c r="I49"/>
  <c r="I48"/>
  <c r="I47"/>
  <c r="I46"/>
  <c r="I45"/>
  <c r="I44"/>
  <c r="I43"/>
  <c r="H41"/>
  <c r="H71" s="1"/>
  <c r="G41"/>
  <c r="G71" s="1"/>
  <c r="F41"/>
  <c r="F71" s="1"/>
  <c r="E41"/>
  <c r="E71" s="1"/>
  <c r="D41"/>
  <c r="D71" s="1"/>
  <c r="I31"/>
  <c r="I30"/>
  <c r="I29"/>
  <c r="I28"/>
  <c r="H27"/>
  <c r="G27"/>
  <c r="G18" s="1"/>
  <c r="F27"/>
  <c r="E27"/>
  <c r="I27" s="1"/>
  <c r="D27"/>
  <c r="I26"/>
  <c r="I25"/>
  <c r="I24"/>
  <c r="H23"/>
  <c r="G23"/>
  <c r="F23"/>
  <c r="E23"/>
  <c r="I23" s="1"/>
  <c r="D23"/>
  <c r="I22"/>
  <c r="I21"/>
  <c r="I20"/>
  <c r="I19"/>
  <c r="H18"/>
  <c r="H70" s="1"/>
  <c r="H69" s="1"/>
  <c r="F18"/>
  <c r="F70" s="1"/>
  <c r="F69" s="1"/>
  <c r="D18"/>
  <c r="D70" s="1"/>
  <c r="D69" s="1"/>
  <c r="J4"/>
  <c r="D4"/>
  <c r="G147" i="2"/>
  <c r="G146"/>
  <c r="G145"/>
  <c r="F144"/>
  <c r="E144"/>
  <c r="G144" s="1"/>
  <c r="D144"/>
  <c r="G143"/>
  <c r="G142"/>
  <c r="G141"/>
  <c r="F140"/>
  <c r="F135" s="1"/>
  <c r="F104" s="1"/>
  <c r="E140"/>
  <c r="D140"/>
  <c r="G140" s="1"/>
  <c r="G139"/>
  <c r="G138"/>
  <c r="G137"/>
  <c r="F136"/>
  <c r="E136"/>
  <c r="G136" s="1"/>
  <c r="D136"/>
  <c r="E135"/>
  <c r="G134"/>
  <c r="E133"/>
  <c r="D133"/>
  <c r="G133" s="1"/>
  <c r="F131"/>
  <c r="E131"/>
  <c r="G131" s="1"/>
  <c r="D131"/>
  <c r="G130"/>
  <c r="G129"/>
  <c r="G128"/>
  <c r="F127"/>
  <c r="E127"/>
  <c r="D127"/>
  <c r="G127" s="1"/>
  <c r="G126"/>
  <c r="G125"/>
  <c r="F123"/>
  <c r="E123"/>
  <c r="D123"/>
  <c r="G123" s="1"/>
  <c r="G122"/>
  <c r="G121"/>
  <c r="F119"/>
  <c r="E119"/>
  <c r="D119"/>
  <c r="G119" s="1"/>
  <c r="G118"/>
  <c r="G112"/>
  <c r="G111"/>
  <c r="F110"/>
  <c r="E110"/>
  <c r="G110" s="1"/>
  <c r="D110"/>
  <c r="G109"/>
  <c r="G108"/>
  <c r="G107"/>
  <c r="F106"/>
  <c r="E106"/>
  <c r="D106"/>
  <c r="G106" s="1"/>
  <c r="F105"/>
  <c r="D105"/>
  <c r="E103"/>
  <c r="D103"/>
  <c r="G103" s="1"/>
  <c r="E102"/>
  <c r="D102"/>
  <c r="G102" s="1"/>
  <c r="E101"/>
  <c r="G100"/>
  <c r="G99"/>
  <c r="G98"/>
  <c r="F97"/>
  <c r="F84" s="1"/>
  <c r="E97"/>
  <c r="D97"/>
  <c r="G97" s="1"/>
  <c r="G96"/>
  <c r="G95"/>
  <c r="G94"/>
  <c r="F93"/>
  <c r="E93"/>
  <c r="G93" s="1"/>
  <c r="D93"/>
  <c r="G92"/>
  <c r="G91"/>
  <c r="F89"/>
  <c r="E89"/>
  <c r="G89" s="1"/>
  <c r="D89"/>
  <c r="G88"/>
  <c r="G87"/>
  <c r="F85"/>
  <c r="E85"/>
  <c r="G85" s="1"/>
  <c r="D85"/>
  <c r="E84"/>
  <c r="G83"/>
  <c r="G80"/>
  <c r="G79"/>
  <c r="G78"/>
  <c r="G77"/>
  <c r="F75"/>
  <c r="E75"/>
  <c r="D75"/>
  <c r="G75" s="1"/>
  <c r="E69"/>
  <c r="G69" s="1"/>
  <c r="G68"/>
  <c r="G67"/>
  <c r="F66"/>
  <c r="E66"/>
  <c r="D66"/>
  <c r="G66" s="1"/>
  <c r="G65"/>
  <c r="G64"/>
  <c r="F63"/>
  <c r="E63"/>
  <c r="D63"/>
  <c r="G63" s="1"/>
  <c r="G62"/>
  <c r="G61"/>
  <c r="G60"/>
  <c r="F59"/>
  <c r="E59"/>
  <c r="G59" s="1"/>
  <c r="D59"/>
  <c r="G58"/>
  <c r="G57"/>
  <c r="G56"/>
  <c r="F55"/>
  <c r="E55"/>
  <c r="D55"/>
  <c r="G55" s="1"/>
  <c r="G54"/>
  <c r="G53"/>
  <c r="G52"/>
  <c r="G51"/>
  <c r="G50"/>
  <c r="G49"/>
  <c r="G48"/>
  <c r="F47"/>
  <c r="E47"/>
  <c r="G47" s="1"/>
  <c r="D47"/>
  <c r="G46"/>
  <c r="G45"/>
  <c r="G44"/>
  <c r="F42"/>
  <c r="E42"/>
  <c r="D42"/>
  <c r="G42" s="1"/>
  <c r="F41"/>
  <c r="D41"/>
  <c r="G35"/>
  <c r="G34"/>
  <c r="G33"/>
  <c r="G32"/>
  <c r="D32"/>
  <c r="G31"/>
  <c r="F30"/>
  <c r="E30"/>
  <c r="D30"/>
  <c r="G30" s="1"/>
  <c r="G29"/>
  <c r="G28"/>
  <c r="G27"/>
  <c r="F26"/>
  <c r="E26"/>
  <c r="G26" s="1"/>
  <c r="D26"/>
  <c r="G24"/>
  <c r="F23"/>
  <c r="D23"/>
  <c r="G22"/>
  <c r="G21"/>
  <c r="F20"/>
  <c r="E20"/>
  <c r="D20"/>
  <c r="G20" s="1"/>
  <c r="G19"/>
  <c r="G18"/>
  <c r="E18"/>
  <c r="G17"/>
  <c r="F16"/>
  <c r="F82" s="1"/>
  <c r="F81" s="1"/>
  <c r="D16"/>
  <c r="D82" s="1"/>
  <c r="G3"/>
  <c r="B3"/>
  <c r="J134" i="1"/>
  <c r="F134"/>
  <c r="J133"/>
  <c r="F133"/>
  <c r="J132"/>
  <c r="F132"/>
  <c r="I131"/>
  <c r="H131"/>
  <c r="G131"/>
  <c r="J131" s="1"/>
  <c r="E131"/>
  <c r="D131"/>
  <c r="F131" s="1"/>
  <c r="C131"/>
  <c r="J124"/>
  <c r="F124"/>
  <c r="J123"/>
  <c r="F123"/>
  <c r="J122"/>
  <c r="F122"/>
  <c r="J121"/>
  <c r="F121"/>
  <c r="J120"/>
  <c r="F120"/>
  <c r="I119"/>
  <c r="H119"/>
  <c r="G119"/>
  <c r="J119" s="1"/>
  <c r="E119"/>
  <c r="D119"/>
  <c r="F119" s="1"/>
  <c r="C119"/>
  <c r="J118"/>
  <c r="F118"/>
  <c r="J117"/>
  <c r="F117"/>
  <c r="J116"/>
  <c r="F116"/>
  <c r="J115"/>
  <c r="F115"/>
  <c r="J114"/>
  <c r="F114"/>
  <c r="J113"/>
  <c r="F113"/>
  <c r="I112"/>
  <c r="H112"/>
  <c r="G112"/>
  <c r="J112" s="1"/>
  <c r="E112"/>
  <c r="D112"/>
  <c r="F112" s="1"/>
  <c r="C112"/>
  <c r="J111"/>
  <c r="F111"/>
  <c r="J110"/>
  <c r="F110"/>
  <c r="J109"/>
  <c r="F109"/>
  <c r="J108"/>
  <c r="F108"/>
  <c r="I107"/>
  <c r="I125" s="1"/>
  <c r="I135" s="1"/>
  <c r="H107"/>
  <c r="H125" s="1"/>
  <c r="H135" s="1"/>
  <c r="G107"/>
  <c r="G125" s="1"/>
  <c r="E107"/>
  <c r="E125" s="1"/>
  <c r="D107"/>
  <c r="D125" s="1"/>
  <c r="D135" s="1"/>
  <c r="C107"/>
  <c r="C125" s="1"/>
  <c r="C135" s="1"/>
  <c r="J99"/>
  <c r="F99"/>
  <c r="J98"/>
  <c r="F98"/>
  <c r="J97"/>
  <c r="F97"/>
  <c r="I96"/>
  <c r="H96"/>
  <c r="J96" s="1"/>
  <c r="G96"/>
  <c r="E96"/>
  <c r="D96"/>
  <c r="F96" s="1"/>
  <c r="C96"/>
  <c r="J95"/>
  <c r="F95"/>
  <c r="J94"/>
  <c r="F94"/>
  <c r="J93"/>
  <c r="F93"/>
  <c r="J92"/>
  <c r="F92"/>
  <c r="J91"/>
  <c r="F91"/>
  <c r="I90"/>
  <c r="H90"/>
  <c r="J90" s="1"/>
  <c r="G90"/>
  <c r="E90"/>
  <c r="D90"/>
  <c r="F90" s="1"/>
  <c r="C90"/>
  <c r="J89"/>
  <c r="F89"/>
  <c r="J88"/>
  <c r="F88"/>
  <c r="J87"/>
  <c r="F87"/>
  <c r="J86"/>
  <c r="F86"/>
  <c r="I85"/>
  <c r="H85"/>
  <c r="J85" s="1"/>
  <c r="G85"/>
  <c r="E85"/>
  <c r="D85"/>
  <c r="F85" s="1"/>
  <c r="C85"/>
  <c r="J84"/>
  <c r="F84"/>
  <c r="J83"/>
  <c r="F83"/>
  <c r="J82"/>
  <c r="F82"/>
  <c r="J81"/>
  <c r="F81"/>
  <c r="J80"/>
  <c r="F80"/>
  <c r="I79"/>
  <c r="H79"/>
  <c r="J79" s="1"/>
  <c r="G79"/>
  <c r="E79"/>
  <c r="D79"/>
  <c r="F79" s="1"/>
  <c r="C79"/>
  <c r="J78"/>
  <c r="F78"/>
  <c r="J77"/>
  <c r="F77"/>
  <c r="J76"/>
  <c r="F76"/>
  <c r="J75"/>
  <c r="F75"/>
  <c r="J74"/>
  <c r="F74"/>
  <c r="J73"/>
  <c r="F73"/>
  <c r="J72"/>
  <c r="F72"/>
  <c r="J71"/>
  <c r="F71"/>
  <c r="J70"/>
  <c r="F70"/>
  <c r="I69"/>
  <c r="I100" s="1"/>
  <c r="H69"/>
  <c r="H100" s="1"/>
  <c r="G69"/>
  <c r="G100" s="1"/>
  <c r="E69"/>
  <c r="E100" s="1"/>
  <c r="D69"/>
  <c r="D100" s="1"/>
  <c r="C69"/>
  <c r="C100" s="1"/>
  <c r="F100" s="1"/>
  <c r="J62"/>
  <c r="F62"/>
  <c r="J61"/>
  <c r="F61"/>
  <c r="J60"/>
  <c r="F60"/>
  <c r="J59"/>
  <c r="F59"/>
  <c r="J58"/>
  <c r="F58"/>
  <c r="I57"/>
  <c r="H57"/>
  <c r="J57" s="1"/>
  <c r="G57"/>
  <c r="E57"/>
  <c r="D57"/>
  <c r="F57" s="1"/>
  <c r="C57"/>
  <c r="J56"/>
  <c r="F56"/>
  <c r="J55"/>
  <c r="F55"/>
  <c r="J54"/>
  <c r="F54"/>
  <c r="J53"/>
  <c r="F53"/>
  <c r="I52"/>
  <c r="H52"/>
  <c r="J52" s="1"/>
  <c r="G52"/>
  <c r="E52"/>
  <c r="D52"/>
  <c r="F52" s="1"/>
  <c r="C52"/>
  <c r="J51"/>
  <c r="F51"/>
  <c r="J50"/>
  <c r="F50"/>
  <c r="J49"/>
  <c r="F49"/>
  <c r="I48"/>
  <c r="H48"/>
  <c r="J48" s="1"/>
  <c r="G48"/>
  <c r="E48"/>
  <c r="D48"/>
  <c r="F48" s="1"/>
  <c r="C48"/>
  <c r="I47"/>
  <c r="H47"/>
  <c r="J47" s="1"/>
  <c r="G47"/>
  <c r="E47"/>
  <c r="D47"/>
  <c r="F47" s="1"/>
  <c r="C47"/>
  <c r="I46"/>
  <c r="H46"/>
  <c r="J46" s="1"/>
  <c r="G46"/>
  <c r="E46"/>
  <c r="D46"/>
  <c r="F46" s="1"/>
  <c r="C46"/>
  <c r="I45"/>
  <c r="H45"/>
  <c r="J45" s="1"/>
  <c r="G45"/>
  <c r="E45"/>
  <c r="D45"/>
  <c r="F45" s="1"/>
  <c r="C45"/>
  <c r="J44"/>
  <c r="F44"/>
  <c r="J43"/>
  <c r="F43"/>
  <c r="J42"/>
  <c r="F42"/>
  <c r="I41"/>
  <c r="H41"/>
  <c r="J41" s="1"/>
  <c r="G41"/>
  <c r="E41"/>
  <c r="D41"/>
  <c r="F41" s="1"/>
  <c r="C41"/>
  <c r="J36"/>
  <c r="F36"/>
  <c r="J35"/>
  <c r="F35"/>
  <c r="J34"/>
  <c r="F34"/>
  <c r="I33"/>
  <c r="H33"/>
  <c r="J33" s="1"/>
  <c r="G33"/>
  <c r="E33"/>
  <c r="D33"/>
  <c r="F33" s="1"/>
  <c r="C33"/>
  <c r="I32"/>
  <c r="H32"/>
  <c r="J32" s="1"/>
  <c r="G32"/>
  <c r="E32"/>
  <c r="D32"/>
  <c r="F32" s="1"/>
  <c r="C32"/>
  <c r="I31"/>
  <c r="H31"/>
  <c r="J31" s="1"/>
  <c r="G31"/>
  <c r="E31"/>
  <c r="D31"/>
  <c r="F31" s="1"/>
  <c r="C31"/>
  <c r="I30"/>
  <c r="H30"/>
  <c r="J30" s="1"/>
  <c r="G30"/>
  <c r="E30"/>
  <c r="D30"/>
  <c r="F30" s="1"/>
  <c r="C30"/>
  <c r="I29"/>
  <c r="H29"/>
  <c r="J29" s="1"/>
  <c r="G29"/>
  <c r="E29"/>
  <c r="D29"/>
  <c r="F29" s="1"/>
  <c r="C29"/>
  <c r="I28"/>
  <c r="I63" s="1"/>
  <c r="I101" s="1"/>
  <c r="H28"/>
  <c r="H63" s="1"/>
  <c r="H101" s="1"/>
  <c r="G28"/>
  <c r="G63" s="1"/>
  <c r="E28"/>
  <c r="E63" s="1"/>
  <c r="E101" s="1"/>
  <c r="D28"/>
  <c r="D63" s="1"/>
  <c r="D101" s="1"/>
  <c r="C28"/>
  <c r="C63" s="1"/>
  <c r="J27"/>
  <c r="F27"/>
  <c r="J26"/>
  <c r="F26"/>
  <c r="J25"/>
  <c r="F25"/>
  <c r="J24"/>
  <c r="F24"/>
  <c r="I23"/>
  <c r="H23"/>
  <c r="J23" s="1"/>
  <c r="G23"/>
  <c r="E23"/>
  <c r="D23"/>
  <c r="F23" s="1"/>
  <c r="C23"/>
  <c r="J22"/>
  <c r="F22"/>
  <c r="J21"/>
  <c r="F21"/>
  <c r="J20"/>
  <c r="F20"/>
  <c r="J19"/>
  <c r="F19"/>
  <c r="I18"/>
  <c r="H18"/>
  <c r="J18" s="1"/>
  <c r="G18"/>
  <c r="E18"/>
  <c r="D18"/>
  <c r="F18" s="1"/>
  <c r="C18"/>
  <c r="J4"/>
  <c r="A2"/>
  <c r="D69" i="4" l="1"/>
  <c r="H69"/>
  <c r="G59"/>
  <c r="G70"/>
  <c r="G69" s="1"/>
  <c r="E18"/>
  <c r="I41"/>
  <c r="I71" s="1"/>
  <c r="D59"/>
  <c r="F59"/>
  <c r="H59"/>
  <c r="G59" i="3"/>
  <c r="G70"/>
  <c r="G69" s="1"/>
  <c r="E18"/>
  <c r="D59"/>
  <c r="F59"/>
  <c r="H59"/>
  <c r="I41"/>
  <c r="I71" s="1"/>
  <c r="D81" i="2"/>
  <c r="G23"/>
  <c r="G16"/>
  <c r="E23"/>
  <c r="E16" s="1"/>
  <c r="E41"/>
  <c r="G41" s="1"/>
  <c r="D101"/>
  <c r="G101" s="1"/>
  <c r="E105"/>
  <c r="E104" s="1"/>
  <c r="D135"/>
  <c r="G101" i="1"/>
  <c r="J101" s="1"/>
  <c r="J63"/>
  <c r="G135"/>
  <c r="J125"/>
  <c r="J135" s="1"/>
  <c r="J100"/>
  <c r="C101"/>
  <c r="F101" s="1"/>
  <c r="F63"/>
  <c r="E135"/>
  <c r="F125"/>
  <c r="F135" s="1"/>
  <c r="F28"/>
  <c r="J28"/>
  <c r="F69"/>
  <c r="J69"/>
  <c r="F107"/>
  <c r="J107"/>
  <c r="E59" i="4" l="1"/>
  <c r="I59" s="1"/>
  <c r="E70"/>
  <c r="E69" s="1"/>
  <c r="I18"/>
  <c r="I70" s="1"/>
  <c r="I69" s="1"/>
  <c r="E59" i="3"/>
  <c r="I59" s="1"/>
  <c r="E70"/>
  <c r="E69" s="1"/>
  <c r="I18"/>
  <c r="I70" s="1"/>
  <c r="I69" s="1"/>
  <c r="D84" i="2"/>
  <c r="G84" s="1"/>
  <c r="E82"/>
  <c r="G105"/>
  <c r="G135"/>
  <c r="D104"/>
  <c r="G104" s="1"/>
  <c r="E81" l="1"/>
  <c r="G81" s="1"/>
  <c r="G82"/>
</calcChain>
</file>

<file path=xl/comments1.xml><?xml version="1.0" encoding="utf-8"?>
<comments xmlns="http://schemas.openxmlformats.org/spreadsheetml/2006/main">
  <authors>
    <author>Департамент образования</author>
  </authors>
  <commentList>
    <comment ref="G19" authorId="0">
      <text>
        <r>
          <rPr>
            <sz val="8"/>
            <color indexed="81"/>
            <rFont val="Tahoma"/>
            <family val="2"/>
            <charset val="204"/>
          </rPr>
          <t>Увязка номер 481_x000D_
=ф.768 ин.ц стр.(012+013) гр.7 + ф.768 инв стр.(012+013) гр.7</t>
        </r>
      </text>
    </comment>
    <comment ref="H19" authorId="0">
      <text>
        <r>
          <rPr>
            <sz val="8"/>
            <color indexed="81"/>
            <rFont val="Tahoma"/>
            <family val="2"/>
            <charset val="204"/>
          </rPr>
          <t>Увязка номер 215_x000D_
=стр.311 гр.7 ф.(768 ГЗ+768 СД)</t>
        </r>
      </text>
    </comment>
    <comment ref="G20" authorId="0">
      <text>
        <r>
          <rPr>
            <sz val="8"/>
            <color indexed="81"/>
            <rFont val="Tahoma"/>
            <family val="2"/>
            <charset val="204"/>
          </rPr>
          <t>Увязка номер 216_x000D_
=стр.312 гр.7 ф.(768 ин.ц + 768 инв)</t>
        </r>
      </text>
    </comment>
    <comment ref="H20" authorId="0">
      <text>
        <r>
          <rPr>
            <sz val="8"/>
            <color indexed="81"/>
            <rFont val="Tahoma"/>
            <family val="2"/>
            <charset val="204"/>
          </rPr>
          <t>Увязка номер 217_x000D_
=стр.312 гр.7 ф.(768 ГЗ+768 СД)</t>
        </r>
      </text>
    </comment>
    <comment ref="G24" authorId="0">
      <text>
        <r>
          <rPr>
            <sz val="8"/>
            <color indexed="81"/>
            <rFont val="Tahoma"/>
            <family val="2"/>
            <charset val="204"/>
          </rPr>
          <t>Увязка номер 218_x000D_
=стр.321 гр.7 ф.(768 ин.ц+768 инв)</t>
        </r>
      </text>
    </comment>
    <comment ref="H24" authorId="0">
      <text>
        <r>
          <rPr>
            <sz val="8"/>
            <color indexed="81"/>
            <rFont val="Tahoma"/>
            <family val="2"/>
            <charset val="204"/>
          </rPr>
          <t>Увязка номер 219_x000D_
=стр.321 гр.7 ф.(768 ГЗ+768 СД)</t>
        </r>
      </text>
    </comment>
    <comment ref="G25" authorId="0">
      <text>
        <r>
          <rPr>
            <sz val="8"/>
            <color indexed="81"/>
            <rFont val="Tahoma"/>
            <family val="2"/>
            <charset val="204"/>
          </rPr>
          <t>Увязка номер 220_x000D_
=стр.322 гр.7 ф.(768 ин.ц+768 инв)</t>
        </r>
      </text>
    </comment>
    <comment ref="H25" authorId="0">
      <text>
        <r>
          <rPr>
            <sz val="8"/>
            <color indexed="81"/>
            <rFont val="Tahoma"/>
            <family val="2"/>
            <charset val="204"/>
          </rPr>
          <t>Увязка номер 221_x000D_
=стр.322 гр.7 ф.(768 ГЗ+768 СД)</t>
        </r>
      </text>
    </comment>
    <comment ref="G50" authorId="0">
      <text>
        <r>
          <rPr>
            <sz val="8"/>
            <color indexed="81"/>
            <rFont val="Tahoma"/>
            <family val="2"/>
            <charset val="204"/>
          </rPr>
          <t>Увязка номер 226_x000D_
=ф.(768 ин.ц + 768 инв) стр.190 гр.7</t>
        </r>
      </text>
    </comment>
    <comment ref="H50" authorId="0">
      <text>
        <r>
          <rPr>
            <sz val="8"/>
            <color indexed="81"/>
            <rFont val="Tahoma"/>
            <family val="2"/>
            <charset val="204"/>
          </rPr>
          <t>Увязка номер 251_x000D_
=ф.(768 СД + 768 ГЗ) стр.190 гр.7</t>
        </r>
      </text>
    </comment>
    <comment ref="G51" authorId="0">
      <text>
        <r>
          <rPr>
            <sz val="8"/>
            <color indexed="81"/>
            <rFont val="Tahoma"/>
            <family val="2"/>
            <charset val="204"/>
          </rPr>
          <t>Увязка номер 494_x000D_
=ф.(768 ин.ц +768 инв) стр.412 гр.7</t>
        </r>
      </text>
    </comment>
    <comment ref="H51" authorId="0">
      <text>
        <r>
          <rPr>
            <sz val="8"/>
            <color indexed="81"/>
            <rFont val="Tahoma"/>
            <family val="2"/>
            <charset val="204"/>
          </rPr>
          <t>Увязка номер 495_x000D_
=ф.(768 ГЗ +768 СД) стр.412 гр.7</t>
        </r>
      </text>
    </comment>
    <comment ref="H76" authorId="0">
      <text>
        <r>
          <rPr>
            <sz val="8"/>
            <color indexed="81"/>
            <rFont val="Tahoma"/>
            <family val="2"/>
            <charset val="204"/>
          </rPr>
          <t>Увязка номер 265_x000D_
=стр.411 гр.4 Приложение 5 СД и ГЗ</t>
        </r>
      </text>
    </comment>
    <comment ref="G77" authorId="0">
      <text>
        <r>
          <rPr>
            <sz val="8"/>
            <color indexed="81"/>
            <rFont val="Tahoma"/>
            <family val="2"/>
            <charset val="204"/>
          </rPr>
          <t>Увязка номер 308_x000D_
=Приложение 5 и.ц. и инв. стр.413 гр.4</t>
        </r>
      </text>
    </comment>
    <comment ref="H77" authorId="0">
      <text>
        <r>
          <rPr>
            <sz val="8"/>
            <color indexed="81"/>
            <rFont val="Tahoma"/>
            <family val="2"/>
            <charset val="204"/>
          </rPr>
          <t>Увязка номер 267_x000D_
=стр.413 гр.4 Приложение 5 СД и ГЗ</t>
        </r>
      </text>
    </comment>
    <comment ref="H83" authorId="0">
      <text>
        <r>
          <rPr>
            <sz val="8"/>
            <color indexed="81"/>
            <rFont val="Tahoma"/>
            <family val="2"/>
            <charset val="204"/>
          </rPr>
          <t>Увязка номер 202_x000D_
=стр.600 гр.3 Приложение 3 СД и ГЗ</t>
        </r>
      </text>
    </comment>
    <comment ref="G84" authorId="0">
      <text>
        <r>
          <rPr>
            <sz val="8"/>
            <color indexed="81"/>
            <rFont val="Tahoma"/>
            <family val="2"/>
            <charset val="204"/>
          </rPr>
          <t>Увязка номер 313_x000D_
=Приложение 5 и.ц. и инв. стр.610 гр.4</t>
        </r>
      </text>
    </comment>
    <comment ref="H84" authorId="0">
      <text>
        <r>
          <rPr>
            <sz val="8"/>
            <color indexed="81"/>
            <rFont val="Tahoma"/>
            <family val="2"/>
            <charset val="204"/>
          </rPr>
          <t>Увязка номер 287_x000D_
=Приложение 5 СД и ГЗ стр.610 гр.4</t>
        </r>
      </text>
    </comment>
    <comment ref="G88" authorId="0">
      <text>
        <r>
          <rPr>
            <sz val="8"/>
            <color indexed="81"/>
            <rFont val="Tahoma"/>
            <family val="2"/>
            <charset val="204"/>
          </rPr>
          <t>Увязка номер 315_x000D_
=Приложение 5 и.ц. и инв. стр.627 гр.4</t>
        </r>
      </text>
    </comment>
    <comment ref="H88" authorId="0">
      <text>
        <r>
          <rPr>
            <sz val="8"/>
            <color indexed="81"/>
            <rFont val="Tahoma"/>
            <family val="2"/>
            <charset val="204"/>
          </rPr>
          <t>Увязка номер 288_x000D_
=Приложение 5 СД и ГЗ стр.627 гр.4</t>
        </r>
      </text>
    </comment>
    <comment ref="G89" authorId="0">
      <text>
        <r>
          <rPr>
            <sz val="8"/>
            <color indexed="81"/>
            <rFont val="Tahoma"/>
            <family val="2"/>
            <charset val="204"/>
          </rPr>
          <t>Увязка номер 30_x000D_
=стр.(010+020-040-050) гр.4 ф.776 инвест. + стр.(010+020-040-050) гр.4 ф.776 ин.ц</t>
        </r>
      </text>
    </comment>
    <comment ref="H89" authorId="0">
      <text>
        <r>
          <rPr>
            <sz val="8"/>
            <color indexed="81"/>
            <rFont val="Tahoma"/>
            <family val="2"/>
            <charset val="204"/>
          </rPr>
          <t>Увязка номер 31_x000D_
=стр.(010+020-040-050) гр.5 ф.776 СД + стр.(010+020-040-050) гр.5 ф.776 ГЗ</t>
        </r>
      </text>
    </comment>
    <comment ref="G93" authorId="0">
      <text>
        <r>
          <rPr>
            <sz val="8"/>
            <color indexed="81"/>
            <rFont val="Tahoma"/>
            <family val="2"/>
            <charset val="204"/>
          </rPr>
          <t>Увязка номер 309_x000D_
=Приложение 5 и.ц. и инв. стр.414 гр.4</t>
        </r>
      </text>
    </comment>
    <comment ref="H93" authorId="0">
      <text>
        <r>
          <rPr>
            <sz val="8"/>
            <color indexed="81"/>
            <rFont val="Tahoma"/>
            <family val="2"/>
            <charset val="204"/>
          </rPr>
          <t>Увязка номер 290_x000D_
=Приложение 5 СД и ГЗ стр.414 гр.4</t>
        </r>
      </text>
    </comment>
    <comment ref="G111" authorId="0">
      <text>
        <r>
          <rPr>
            <sz val="8"/>
            <color indexed="81"/>
            <rFont val="Tahoma"/>
            <family val="2"/>
            <charset val="204"/>
          </rPr>
          <t>Увязка номер 311_x000D_
=Приложение 5 и.ц. и инв. стр.811 гр.4</t>
        </r>
      </text>
    </comment>
    <comment ref="H111" authorId="0">
      <text>
        <r>
          <rPr>
            <sz val="8"/>
            <color indexed="81"/>
            <rFont val="Tahoma"/>
            <family val="2"/>
            <charset val="204"/>
          </rPr>
          <t>Увязка номер 281_x000D_
=Приложение 5 СД и ГЗ стр.811 гр.4</t>
        </r>
      </text>
    </comment>
    <comment ref="G113" authorId="0">
      <text>
        <r>
          <rPr>
            <sz val="8"/>
            <color indexed="81"/>
            <rFont val="Tahoma"/>
            <family val="2"/>
            <charset val="204"/>
          </rPr>
          <t>Увязка номер 316_x000D_
=Приложение 5 и.ц. и инв. стр.829 гр.4</t>
        </r>
      </text>
    </comment>
    <comment ref="H113" authorId="0">
      <text>
        <r>
          <rPr>
            <sz val="8"/>
            <color indexed="81"/>
            <rFont val="Tahoma"/>
            <family val="2"/>
            <charset val="204"/>
          </rPr>
          <t>Увязка номер 256_x000D_
=Приложение 5 СД и ГЗ стр.830 гр.4</t>
        </r>
      </text>
    </comment>
    <comment ref="G114" authorId="0">
      <text>
        <r>
          <rPr>
            <sz val="8"/>
            <color indexed="81"/>
            <rFont val="Tahoma"/>
            <family val="2"/>
            <charset val="204"/>
          </rPr>
          <t>Увязка номер 317_x000D_
=Приложение 5 и.ц. и инв. стр.830+834 гр.4</t>
        </r>
      </text>
    </comment>
    <comment ref="H114" authorId="0">
      <text>
        <r>
          <rPr>
            <sz val="8"/>
            <color indexed="81"/>
            <rFont val="Tahoma"/>
            <family val="2"/>
            <charset val="204"/>
          </rPr>
          <t>Увязка номер 257_x000D_
=Приложение 5 СД и ГЗ стр.(831+834.1) гр.4</t>
        </r>
      </text>
    </comment>
    <comment ref="H115" authorId="0">
      <text>
        <r>
          <rPr>
            <sz val="8"/>
            <color indexed="81"/>
            <rFont val="Tahoma"/>
            <family val="2"/>
            <charset val="204"/>
          </rPr>
          <t>Увязка номер 238_x000D_
=стр.801 гр.3 Приложение 3 СД и ГЗ</t>
        </r>
      </text>
    </comment>
    <comment ref="H116" authorId="0">
      <text>
        <r>
          <rPr>
            <sz val="8"/>
            <color indexed="81"/>
            <rFont val="Tahoma"/>
            <family val="2"/>
            <charset val="204"/>
          </rPr>
          <t>Увязка номер 239_x000D_
=стр.802 гр.3 Приложение 3 СД и ГЗ</t>
        </r>
      </text>
    </comment>
    <comment ref="G117" authorId="0">
      <text>
        <r>
          <rPr>
            <sz val="8"/>
            <color indexed="81"/>
            <rFont val="Tahoma"/>
            <family val="2"/>
            <charset val="204"/>
          </rPr>
          <t>Увязка номер 302_x000D_
=Приложение 5 и.ц. и инв. стр.833+840+841 гр.4</t>
        </r>
      </text>
    </comment>
    <comment ref="H117" authorId="0">
      <text>
        <r>
          <rPr>
            <sz val="8"/>
            <color indexed="81"/>
            <rFont val="Tahoma"/>
            <family val="2"/>
            <charset val="204"/>
          </rPr>
          <t>Увязка номер 258_x000D_
=Приложение 5 СД и ГЗ стр.(834 +836+837)гр.4</t>
        </r>
      </text>
    </comment>
    <comment ref="G118" authorId="0">
      <text>
        <r>
          <rPr>
            <sz val="8"/>
            <color indexed="81"/>
            <rFont val="Tahoma"/>
            <family val="2"/>
            <charset val="204"/>
          </rPr>
          <t>Увязка номер 303_x000D_
=Приложение 5 и.ц. и инв. стр.835+836+837+838+839 гр.4</t>
        </r>
      </text>
    </comment>
    <comment ref="H118" authorId="0">
      <text>
        <r>
          <rPr>
            <sz val="8"/>
            <color indexed="81"/>
            <rFont val="Tahoma"/>
            <family val="2"/>
            <charset val="204"/>
          </rPr>
          <t>Увязка номер 259_x000D_
=Приложение 5 СД и ГЗ стр.(834.2+834.3+834.4+834.5+835) гр.4</t>
        </r>
      </text>
    </comment>
    <comment ref="G121" authorId="0">
      <text>
        <r>
          <rPr>
            <sz val="8"/>
            <color indexed="81"/>
            <rFont val="Tahoma"/>
            <family val="2"/>
            <charset val="204"/>
          </rPr>
          <t>Увязка номер 304_x000D_
=Приложение 5 и.ц. и инв. стр.844 гр.4</t>
        </r>
      </text>
    </comment>
    <comment ref="H121" authorId="0">
      <text>
        <r>
          <rPr>
            <sz val="8"/>
            <color indexed="81"/>
            <rFont val="Tahoma"/>
            <family val="2"/>
            <charset val="204"/>
          </rPr>
          <t>Увязка номер 262_x000D_
=Приложение 5 СД и ГЗ стр.842 гр.4</t>
        </r>
      </text>
    </comment>
    <comment ref="G122" authorId="0">
      <text>
        <r>
          <rPr>
            <sz val="8"/>
            <color indexed="81"/>
            <rFont val="Tahoma"/>
            <family val="2"/>
            <charset val="204"/>
          </rPr>
          <t>Увязка номер 305_x000D_
=Приложение 5 и.ц. и инв. стр.845 гр.4</t>
        </r>
      </text>
    </comment>
    <comment ref="H122" authorId="0">
      <text>
        <r>
          <rPr>
            <sz val="8"/>
            <color indexed="81"/>
            <rFont val="Tahoma"/>
            <family val="2"/>
            <charset val="204"/>
          </rPr>
          <t>Увязка номер 263_x000D_
=Приложение 5 СД и ГЗ стр.843 гр.4</t>
        </r>
      </text>
    </comment>
    <comment ref="H124" authorId="0">
      <text>
        <r>
          <rPr>
            <sz val="8"/>
            <color indexed="81"/>
            <rFont val="Tahoma"/>
            <family val="2"/>
            <charset val="204"/>
          </rPr>
          <t>Увязка номер 285_x000D_
=Приложение 5 СД и ГЗ стр.846 гр.4</t>
        </r>
      </text>
    </comment>
    <comment ref="G132" authorId="0">
      <text>
        <r>
          <rPr>
            <sz val="8"/>
            <color indexed="81"/>
            <rFont val="Tahoma"/>
            <family val="2"/>
            <charset val="204"/>
          </rPr>
          <t>Увязка номер 476_x000D_
=стр.71 гр.(3-2) ф.710 + стр.623 гр.3 ф.730</t>
        </r>
      </text>
    </comment>
    <comment ref="H132" authorId="0">
      <text>
        <r>
          <rPr>
            <sz val="8"/>
            <color indexed="81"/>
            <rFont val="Tahoma"/>
            <family val="2"/>
            <charset val="204"/>
          </rPr>
          <t>Увязка номер 477_x000D_
=стр.71 гр.(5-4) ф.710 + стр.623 гр.4 ф.730</t>
        </r>
      </text>
    </comment>
  </commentList>
</comments>
</file>

<file path=xl/comments2.xml><?xml version="1.0" encoding="utf-8"?>
<comments xmlns="http://schemas.openxmlformats.org/spreadsheetml/2006/main">
  <authors>
    <author>Департамент образования</author>
  </authors>
  <commentList>
    <comment ref="E17" authorId="0">
      <text>
        <r>
          <rPr>
            <sz val="8"/>
            <color indexed="81"/>
            <rFont val="Tahoma"/>
            <family val="2"/>
            <charset val="204"/>
          </rPr>
          <t>Увязка номер 388_x000D_
=гр.5 стр.101 Приложение 3 СД и ГЗ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Увязка номер 389_x000D_
=гр.6 стр.101 Приложение 3 СД и ГЗ</t>
        </r>
      </text>
    </comment>
    <comment ref="E27" authorId="0">
      <text>
        <r>
          <rPr>
            <sz val="8"/>
            <color indexed="81"/>
            <rFont val="Tahoma"/>
            <family val="2"/>
            <charset val="204"/>
          </rPr>
          <t>Увязка номер 470_x000D_
=стр.3+7 гр.5 ф.710</t>
        </r>
      </text>
    </comment>
    <comment ref="E29" authorId="0">
      <text>
        <r>
          <rPr>
            <sz val="8"/>
            <color indexed="81"/>
            <rFont val="Tahoma"/>
            <family val="2"/>
            <charset val="204"/>
          </rPr>
          <t>Увязка номер 471_x000D_
=стр.4+8 гр.5 ф.710</t>
        </r>
      </text>
    </comment>
    <comment ref="E31" authorId="0">
      <text>
        <r>
          <rPr>
            <sz val="8"/>
            <color indexed="81"/>
            <rFont val="Tahoma"/>
            <family val="2"/>
            <charset val="204"/>
          </rPr>
          <t>Увязка номер 394_x000D_
=гр.13 стр.101 Приложение 3 СД и ГЗ</t>
        </r>
      </text>
    </comment>
    <comment ref="D32" authorId="0">
      <text>
        <r>
          <rPr>
            <sz val="8"/>
            <color indexed="81"/>
            <rFont val="Tahoma"/>
            <family val="2"/>
            <charset val="204"/>
          </rPr>
          <t>Увязка номер 386_x000D_
=гр.10 стр.101 Приложение 3 ин.ц. и инв.</t>
        </r>
      </text>
    </comment>
    <comment ref="D33" authorId="0">
      <text>
        <r>
          <rPr>
            <sz val="8"/>
            <color indexed="81"/>
            <rFont val="Tahoma"/>
            <family val="2"/>
            <charset val="204"/>
          </rPr>
          <t>Увязка номер 36_x000D_
=стр.100 гр.9 Приложение 3 ин.ц. и инв.</t>
        </r>
      </text>
    </comment>
    <comment ref="E34" authorId="0">
      <text>
        <r>
          <rPr>
            <sz val="8"/>
            <color indexed="81"/>
            <rFont val="Tahoma"/>
            <family val="2"/>
            <charset val="204"/>
          </rPr>
          <t>Увязка номер 393_x000D_
=гр.12 стр.101 Приложение 3 СД и ГЗ</t>
        </r>
      </text>
    </comment>
    <comment ref="D61" authorId="0">
      <text>
        <r>
          <rPr>
            <sz val="8"/>
            <color indexed="81"/>
            <rFont val="Tahoma"/>
            <family val="2"/>
            <charset val="204"/>
          </rPr>
          <t>Увязка номер 387_x000D_
=Приложение 5 и.ц. и инв. стр.2010+2002 гр.14</t>
        </r>
      </text>
    </comment>
    <comment ref="D77" authorId="0">
      <text>
        <r>
          <rPr>
            <sz val="8"/>
            <color indexed="81"/>
            <rFont val="Tahoma"/>
            <family val="2"/>
            <charset val="204"/>
          </rPr>
          <t>Увязка номер 465_x000D_
=стр.64+70 гр.2 ф.710</t>
        </r>
      </text>
    </comment>
    <comment ref="E77" authorId="0">
      <text>
        <r>
          <rPr>
            <sz val="8"/>
            <color indexed="81"/>
            <rFont val="Tahoma"/>
            <family val="2"/>
            <charset val="204"/>
          </rPr>
          <t>Увязка номер 68_x000D_
=стр.160 гр.4 + стр.051 гр.10 ф.768 ОС</t>
        </r>
      </text>
    </comment>
    <comment ref="E83" authorId="0">
      <text>
        <r>
          <rPr>
            <sz val="8"/>
            <color indexed="81"/>
            <rFont val="Tahoma"/>
            <family val="2"/>
            <charset val="204"/>
          </rPr>
          <t>Увязка номер 448_x000D_
=стр.1 гр.(2+3+4) НДС</t>
        </r>
      </text>
    </comment>
    <comment ref="D87" authorId="0">
      <text>
        <r>
          <rPr>
            <sz val="8"/>
            <color indexed="81"/>
            <rFont val="Tahoma"/>
            <family val="2"/>
            <charset val="204"/>
          </rPr>
          <t>Увязка номер 85_x000D_
=ф.768 ин.ц гр.5 стр.010 + ф.768 инв гр.5 стр.010</t>
        </r>
      </text>
    </comment>
    <comment ref="D88" authorId="0">
      <text>
        <r>
          <rPr>
            <sz val="8"/>
            <color indexed="81"/>
            <rFont val="Tahoma"/>
            <family val="2"/>
            <charset val="204"/>
          </rPr>
          <t>Увязка номер 91_x000D_
=ф.768 ин.ц гр.6 стр.(010+050)+ ф.768 инв гр.6 стр.(010+050)</t>
        </r>
      </text>
    </comment>
    <comment ref="E88" authorId="0">
      <text>
        <r>
          <rPr>
            <sz val="8"/>
            <color indexed="81"/>
            <rFont val="Tahoma"/>
            <family val="2"/>
            <charset val="204"/>
          </rPr>
          <t>Увязка номер 92_x000D_
=ф.768 ГЗ гр.6 стр.(010+050)+ ф.768 СД гр.6 стр.(010+050)</t>
        </r>
      </text>
    </comment>
    <comment ref="D99" authorId="0">
      <text>
        <r>
          <rPr>
            <sz val="8"/>
            <color indexed="81"/>
            <rFont val="Tahoma"/>
            <family val="2"/>
            <charset val="204"/>
          </rPr>
          <t>Увязка номер 87_x000D_
=ф.768 ин.ц гр.5 стр.(190+230) + ф.768 инв гр.5 стр.(190+230)</t>
        </r>
      </text>
    </comment>
    <comment ref="E99" authorId="0">
      <text>
        <r>
          <rPr>
            <sz val="8"/>
            <color indexed="81"/>
            <rFont val="Tahoma"/>
            <family val="2"/>
            <charset val="204"/>
          </rPr>
          <t>Увязка номер 88_x000D_
=ф.768 ГЗ гр.5 стр.(190+230)+ ф.768 СД гр.5 стр.(190+230)</t>
        </r>
      </text>
    </comment>
    <comment ref="D100" authorId="0">
      <text>
        <r>
          <rPr>
            <sz val="8"/>
            <color indexed="81"/>
            <rFont val="Tahoma"/>
            <family val="2"/>
            <charset val="204"/>
          </rPr>
          <t>Увязка номер 93_x000D_
=ф.768 ин.ц гр.6 стр.(190+230)+ ф.768 инв гр.6 стр.(190+230)</t>
        </r>
      </text>
    </comment>
    <comment ref="E100" authorId="0">
      <text>
        <r>
          <rPr>
            <sz val="8"/>
            <color indexed="81"/>
            <rFont val="Tahoma"/>
            <family val="2"/>
            <charset val="204"/>
          </rPr>
          <t>Увязка номер 94_x000D_
=ф.768 ГЗ гр.6 стр.(190+230)+ф.768 СД гр.6 стр.(190+230)</t>
        </r>
      </text>
    </comment>
    <comment ref="E102" authorId="0">
      <text>
        <r>
          <rPr>
            <sz val="8"/>
            <color indexed="81"/>
            <rFont val="Tahoma"/>
            <family val="2"/>
            <charset val="204"/>
          </rPr>
          <t>Увязка номер 282_x000D_
=Приложение 1 стр.31 гр.4+6</t>
        </r>
      </text>
    </comment>
    <comment ref="E103" authorId="0">
      <text>
        <r>
          <rPr>
            <sz val="8"/>
            <color indexed="81"/>
            <rFont val="Tahoma"/>
            <family val="2"/>
            <charset val="204"/>
          </rPr>
          <t>Увязка номер 283_x000D_
=Приложение 1 стр.31 гр.4+6</t>
        </r>
      </text>
    </comment>
  </commentList>
</comments>
</file>

<file path=xl/sharedStrings.xml><?xml version="1.0" encoding="utf-8"?>
<sst xmlns="http://schemas.openxmlformats.org/spreadsheetml/2006/main" count="985" uniqueCount="519">
  <si>
    <t>БАЛАНС 
ГОСУДАРСТВЕННОГО (МУНИЦИПАЛЬНОГО) УЧРЕЖДЕНИЯ</t>
  </si>
  <si>
    <t>КОДЫ</t>
  </si>
  <si>
    <t>Учреждение</t>
  </si>
  <si>
    <t>Форма по ОКУД</t>
  </si>
  <si>
    <t>0503730</t>
  </si>
  <si>
    <t>Обособленное подразделение</t>
  </si>
  <si>
    <t>Дата</t>
  </si>
  <si>
    <t>Учредитель</t>
  </si>
  <si>
    <t>по ОКПО</t>
  </si>
  <si>
    <t>Наименование органа,</t>
  </si>
  <si>
    <t>осуществляющего</t>
  </si>
  <si>
    <t>по ОКАТО</t>
  </si>
  <si>
    <t>полномочия учредителя</t>
  </si>
  <si>
    <t>Периодичность: годовая</t>
  </si>
  <si>
    <t>Единица измерения: руб</t>
  </si>
  <si>
    <t>Глава по БК</t>
  </si>
  <si>
    <t>по ОКЕИ</t>
  </si>
  <si>
    <t>383</t>
  </si>
  <si>
    <t>А К Т И В</t>
  </si>
  <si>
    <t>Код стро-ки</t>
  </si>
  <si>
    <t xml:space="preserve">      На начало года</t>
  </si>
  <si>
    <t xml:space="preserve">На конец отчетного периода </t>
  </si>
  <si>
    <t xml:space="preserve"> деятельность
с целевыми
средствами</t>
  </si>
  <si>
    <t>деятельность
по оказанию
услуг (работ)</t>
  </si>
  <si>
    <t>средства во временном распоряжении
времянном
распоряжении</t>
  </si>
  <si>
    <t>итого</t>
  </si>
  <si>
    <t>2</t>
  </si>
  <si>
    <t>I. Нефинансовые активы</t>
  </si>
  <si>
    <t xml:space="preserve">Основные средства (балансовая стоимость, 010100000) , всего                                                                   </t>
  </si>
  <si>
    <t>010</t>
  </si>
  <si>
    <t>в том числе:
недвижимое имущество учреждения (010110000)</t>
  </si>
  <si>
    <t>011</t>
  </si>
  <si>
    <t xml:space="preserve">            особо ценное движимое имущество учреждения (010120000)</t>
  </si>
  <si>
    <t>012</t>
  </si>
  <si>
    <t xml:space="preserve">            иное движимое имущество учреждения (010130000)</t>
  </si>
  <si>
    <t>013</t>
  </si>
  <si>
    <t xml:space="preserve">            предмет лизинга (010140000)</t>
  </si>
  <si>
    <t>014</t>
  </si>
  <si>
    <t xml:space="preserve">Амортизация основных средств </t>
  </si>
  <si>
    <t>020</t>
  </si>
  <si>
    <t>в том числе:
амортизация недвижимого имущества учреждения (010410000)</t>
  </si>
  <si>
    <t>021</t>
  </si>
  <si>
    <t>амортизация особо ценного движимого имущества учреждения (010420000)</t>
  </si>
  <si>
    <t>022</t>
  </si>
  <si>
    <t xml:space="preserve">            амортизация иного движимого имущества учреждения (010430000)</t>
  </si>
  <si>
    <t>023</t>
  </si>
  <si>
    <t xml:space="preserve">            амортизация предметов лизинга (010440000)</t>
  </si>
  <si>
    <t>024</t>
  </si>
  <si>
    <t xml:space="preserve">Основные средства (остаточная стоимость, стр.010 - стр.020)                                                                                             </t>
  </si>
  <si>
    <t>030</t>
  </si>
  <si>
    <t>из них:
недвижимое имущество учреждения (остаточная стоимость, стр. 011 - стр. 021)</t>
  </si>
  <si>
    <t>031</t>
  </si>
  <si>
    <t xml:space="preserve">           особо ценное движимое имущество учреждения (остаточная              
            стоимость, стр. 012 - стр. 022)</t>
  </si>
  <si>
    <t>032</t>
  </si>
  <si>
    <t xml:space="preserve">            иное движимое имущество учреждения (остаточная              
            стоимость, стр. 013 - стр. 023)</t>
  </si>
  <si>
    <t>033</t>
  </si>
  <si>
    <t>предметы лизинга (остаточная стоимость, стр. 014 - стр. 024)</t>
  </si>
  <si>
    <t>034</t>
  </si>
  <si>
    <t xml:space="preserve">Нематериальные  активы (балансовая стоимость, 010200000), всего                                                           </t>
  </si>
  <si>
    <t>040</t>
  </si>
  <si>
    <t>из них:
особо ценное движимое имущество учреждения (010220000)*</t>
  </si>
  <si>
    <t>041</t>
  </si>
  <si>
    <t>иное движимое имущество учреждения (010230000)*</t>
  </si>
  <si>
    <t>042</t>
  </si>
  <si>
    <t xml:space="preserve">            предметов лизинга (010240000)*</t>
  </si>
  <si>
    <t>043</t>
  </si>
  <si>
    <t>Амортизация нематериальных активов  (0104Х9000)</t>
  </si>
  <si>
    <t>050</t>
  </si>
  <si>
    <t>из них:
особо ценное движимое имущество учреждения (010429000)*</t>
  </si>
  <si>
    <t>051</t>
  </si>
  <si>
    <t>иного движимого имущества учреждения (010439000)*</t>
  </si>
  <si>
    <t>052</t>
  </si>
  <si>
    <t>предметов лизинга (010449000)*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</si>
  <si>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</si>
  <si>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</si>
  <si>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</si>
  <si>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из них:
особо ценное  имущество учреждения (остаточная стоимость,стр. 041 - стр. 051)</t>
  </si>
  <si>
    <t>061</t>
  </si>
  <si>
    <t>иного движимого имущества учреждения (остаточная стоимость,стр. 042 - стр. 052)</t>
  </si>
  <si>
    <t>062</t>
  </si>
  <si>
    <t xml:space="preserve">           предметы лизинга (остаточная стоимость, стр. 043 - стр. 053)</t>
  </si>
  <si>
    <t>063</t>
  </si>
  <si>
    <t xml:space="preserve">Непроизводственные активы (балансовая стоимость, 010300000)                                                                                          </t>
  </si>
  <si>
    <t>070</t>
  </si>
  <si>
    <t>Материальные запасы (010500000)</t>
  </si>
  <si>
    <t>080</t>
  </si>
  <si>
    <t>из них:
особо ценное движимое имущество учреждения (010520000)</t>
  </si>
  <si>
    <t>081</t>
  </si>
  <si>
    <t>Вложения в  нефинансовые активы (010600000)</t>
  </si>
  <si>
    <t>090</t>
  </si>
  <si>
    <t>в том числе
в недвижимое имущество учреждения (010610000)</t>
  </si>
  <si>
    <t>091</t>
  </si>
  <si>
    <t>в особо ценное 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</si>
  <si>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</si>
  <si>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</si>
  <si>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</si>
  <si>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(010640000))</t>
  </si>
  <si>
    <t>094</t>
  </si>
  <si>
    <t>Нефинансовые активы в пути (010700000)</t>
  </si>
  <si>
    <t>100</t>
  </si>
  <si>
    <t xml:space="preserve"> из них:
 недвижимое имущество учреждения в пути (010710000)</t>
  </si>
  <si>
    <t>101</t>
  </si>
  <si>
    <t>особо ценное движимое имущество учреждения в пути (010720000)</t>
  </si>
  <si>
    <t xml:space="preserve">            иное движимое имущество учреждения в пути (010730000)</t>
  </si>
  <si>
    <t>предметы лизинга в пути (010740000))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</si>
  <si>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</si>
  <si>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140)</t>
  </si>
  <si>
    <t>150</t>
  </si>
  <si>
    <t>II. Финансовые активы</t>
  </si>
  <si>
    <t>Денежные средства учреждения (020100000)</t>
  </si>
  <si>
    <t>170</t>
  </si>
  <si>
    <t>в том числе:
на лицевых счетах в органе казначейства  (020111000)</t>
  </si>
  <si>
    <t>171</t>
  </si>
  <si>
    <t>средства   в органе казначейства  в пути (020113000)</t>
  </si>
  <si>
    <t>172</t>
  </si>
  <si>
    <t>на счетах в кредитной организации (020121000)</t>
  </si>
  <si>
    <t>173</t>
  </si>
  <si>
    <t>средства   в кредитной организации в пути (020123000)</t>
  </si>
  <si>
    <t>174</t>
  </si>
  <si>
    <t>аккредетивы на счетах учреждения  в кредитной организации  (020126000)</t>
  </si>
  <si>
    <t>175</t>
  </si>
  <si>
    <t>средства  учркждения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</si>
  <si>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</si>
  <si>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</si>
  <si>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</si>
  <si>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</si>
  <si>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</si>
  <si>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 xml:space="preserve"> средства, размещенные на депозиты в кредитной организации  (020122000)</t>
  </si>
  <si>
    <t>179</t>
  </si>
  <si>
    <t>Финансовые вложения (020400000)</t>
  </si>
  <si>
    <t>210</t>
  </si>
  <si>
    <t>в том числе:
ценные бумаги, кроме акций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</si>
  <si>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</si>
  <si>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</si>
  <si>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</si>
  <si>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</si>
  <si>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</si>
  <si>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Расчеты 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</si>
  <si>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</si>
  <si>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</si>
  <si>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</si>
  <si>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</si>
  <si>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</si>
  <si>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>в том числе:
по представленным кредитам, займам ( 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</si>
  <si>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</si>
  <si>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</si>
  <si>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</si>
  <si>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</si>
  <si>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</si>
  <si>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</si>
  <si>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</si>
  <si>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</si>
  <si>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</si>
  <si>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из них:
расчеты по НДС по приобретенным материальным ценностям, работам, услугам (021001000)</t>
  </si>
  <si>
    <t>331</t>
  </si>
  <si>
    <t>расчеты с финансовым органом по поступлениям в бюджет  (021002000)</t>
  </si>
  <si>
    <t>332</t>
  </si>
  <si>
    <t>расчеты с финансовым органом по наличным денежным средствам  (021003000)</t>
  </si>
  <si>
    <t>333</t>
  </si>
  <si>
    <t>расчеты с прочими дебиторами  (021005000)</t>
  </si>
  <si>
    <t>335</t>
  </si>
  <si>
    <t>расчеты с учредителем  (021006000)</t>
  </si>
  <si>
    <t>336</t>
  </si>
  <si>
    <t>Вложения в финансовые активы (021500000)</t>
  </si>
  <si>
    <t>370</t>
  </si>
  <si>
    <t>из них:
ценные бумаги, кроме акций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</si>
  <si>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</si>
  <si>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</si>
  <si>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</si>
  <si>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</si>
  <si>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</si>
  <si>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</si>
  <si>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400</t>
  </si>
  <si>
    <t>БАЛАНС (стр.150 + стр.400)</t>
  </si>
  <si>
    <t>410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</si>
  <si>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</si>
  <si>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</si>
  <si>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</si>
  <si>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</si>
  <si>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>в том числе:
по долговым обязательствам в рублях (030110000)</t>
  </si>
  <si>
    <t>471</t>
  </si>
  <si>
    <t>по долговым обязательствам по целевым иностранным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</si>
  <si>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</si>
  <si>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</si>
  <si>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</si>
  <si>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</si>
  <si>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</si>
  <si>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</si>
  <si>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</si>
  <si>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из них:
расчеты по налогу на доходы физических лиц (030301000)</t>
  </si>
  <si>
    <t>511</t>
  </si>
  <si>
    <t>расчеты по страховым взносам на обязательное социальное страхование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</si>
  <si>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</si>
  <si>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</si>
  <si>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</si>
  <si>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</si>
  <si>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</si>
  <si>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(030305000; 030312000, 030313000)</t>
  </si>
  <si>
    <t>515</t>
  </si>
  <si>
    <t>расчеты по страховым взносам на  медицинское и пенсионное страхование  (030307000, 030308000, 030309000, 030310000, 0303111000)</t>
  </si>
  <si>
    <t>516</t>
  </si>
  <si>
    <t>Прочие расчеты с кредиторами (030400000)</t>
  </si>
  <si>
    <t>530</t>
  </si>
  <si>
    <t>из них:
расчеты по средствам, полученным во временное распоряжение (030401000)</t>
  </si>
  <si>
    <t>531</t>
  </si>
  <si>
    <t>Х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</si>
  <si>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</si>
  <si>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</si>
  <si>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</si>
  <si>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</si>
  <si>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 (030404000)</t>
  </si>
  <si>
    <t>534</t>
  </si>
  <si>
    <t>расчеты с прочими кредиторами (030406000)</t>
  </si>
  <si>
    <t>536</t>
  </si>
  <si>
    <r>
      <t xml:space="preserve">Итого по разделу III </t>
    </r>
    <r>
      <rPr>
        <sz val="8"/>
        <rFont val="Arial Cyr"/>
        <family val="2"/>
        <charset val="204"/>
      </rPr>
      <t>(стр.470 + стр.490 + стр.510 + стр.530)</t>
    </r>
  </si>
  <si>
    <t>600</t>
  </si>
  <si>
    <t>IV. Финансовый результат</t>
  </si>
  <si>
    <t xml:space="preserve">Финансовый результат хозяйствующего субъекта(040100000) </t>
  </si>
  <si>
    <t>620</t>
  </si>
  <si>
    <t xml:space="preserve">             финансовый результат прошлых отчетных периодов (040130000)</t>
  </si>
  <si>
    <t>623</t>
  </si>
  <si>
    <t xml:space="preserve">              доходы будущих периодов (040140000)</t>
  </si>
  <si>
    <t>624</t>
  </si>
  <si>
    <t xml:space="preserve">             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</si>
  <si>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</si>
  <si>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</si>
  <si>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</si>
  <si>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</si>
  <si>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Руководитель     ______________________         ___________________________</t>
  </si>
  <si>
    <t>Главный бухгалтер     ___________________           _______________________</t>
  </si>
  <si>
    <t xml:space="preserve">                                          (подпись)                                 (расшифровка подписи)</t>
  </si>
  <si>
    <t xml:space="preserve">                                              (подпись)                            (расшифровка подписи)</t>
  </si>
  <si>
    <t>"________"    _______________  20___  г.</t>
  </si>
  <si>
    <t>ОТЧЕТ О ФИНАНСОВЫХ РЕЗУЛЬТАТАХ ДЕЯТЕЛЬНОСТИ УЧРЕЖДЕНИЯ</t>
  </si>
  <si>
    <t>0503721</t>
  </si>
  <si>
    <t>Наименование органа, осуществля-</t>
  </si>
  <si>
    <t>ющего полномочия учредителя</t>
  </si>
  <si>
    <t>Единица измерения: руб.</t>
  </si>
  <si>
    <t>Наименование показателя</t>
  </si>
  <si>
    <t>Код аналитики</t>
  </si>
  <si>
    <t>Средства
во временном
распоряжении</t>
  </si>
  <si>
    <t>Итого</t>
  </si>
  <si>
    <t>5</t>
  </si>
  <si>
    <t>6</t>
  </si>
  <si>
    <t>7</t>
  </si>
  <si>
    <t>Доходы (стр. 030 + стр. 040 + стр. 050 + стр. 060 +
 стр. 090 + стр. 100 + стр. 110)</t>
  </si>
  <si>
    <t xml:space="preserve">   Доходы от собственности</t>
  </si>
  <si>
    <t>120</t>
  </si>
  <si>
    <t xml:space="preserve">   Доходы от оказания платных услуг (работ)</t>
  </si>
  <si>
    <t>130</t>
  </si>
  <si>
    <t xml:space="preserve">  Доходы от штрафов, пени, иных сумм принудительного изъятия</t>
  </si>
  <si>
    <t>140</t>
  </si>
  <si>
    <t xml:space="preserve">   Безвозмездные поступления от бюджетов</t>
  </si>
  <si>
    <t>в том числе:                                                                                                                                  поступления от наднациональных организаций и правительств иностранных государств</t>
  </si>
  <si>
    <t>152</t>
  </si>
  <si>
    <t xml:space="preserve">                поступления международных финансовых организаций</t>
  </si>
  <si>
    <t>153</t>
  </si>
  <si>
    <t xml:space="preserve">   Доходы от операций с активами</t>
  </si>
  <si>
    <t xml:space="preserve">                в том числе:</t>
  </si>
  <si>
    <t xml:space="preserve">                доходы от переоценки активов</t>
  </si>
  <si>
    <t xml:space="preserve">                доходы от реализации активов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</si>
  <si>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от реализации нефинансовых активов             </t>
  </si>
  <si>
    <t xml:space="preserve">                доходы от реализации финансовых активов</t>
  </si>
  <si>
    <t>096</t>
  </si>
  <si>
    <t xml:space="preserve">                чрезвычайные доходы от операций с активами</t>
  </si>
  <si>
    <t>099</t>
  </si>
  <si>
    <t xml:space="preserve">   Прочие доходы</t>
  </si>
  <si>
    <t>180</t>
  </si>
  <si>
    <t xml:space="preserve">       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по субсидии на выполнение государственного (муниципального) задания</t>
  </si>
  <si>
    <t xml:space="preserve">                по субсидиям на иные цели</t>
  </si>
  <si>
    <t>102</t>
  </si>
  <si>
    <t xml:space="preserve">                по бюджетным инвестициям</t>
  </si>
  <si>
    <t>103</t>
  </si>
  <si>
    <r>
      <t xml:space="preserve">               </t>
    </r>
    <r>
      <rPr>
        <sz val="8"/>
        <rFont val="Arial Cyr"/>
        <charset val="204"/>
      </rPr>
      <t>иные прочие доходы</t>
    </r>
  </si>
  <si>
    <t>104</t>
  </si>
  <si>
    <t xml:space="preserve">   Доходы будущих периодов</t>
  </si>
  <si>
    <t>110</t>
  </si>
  <si>
    <r>
      <t xml:space="preserve">Расходы </t>
    </r>
    <r>
      <rPr>
        <sz val="9"/>
        <rFont val="Arial Cyr"/>
        <charset val="204"/>
      </rPr>
      <t>(стр.160 + стр.170 + стр.190 + стр.210 + стр.230 + стр.240 
+ стр.260 + стр.290)</t>
    </r>
  </si>
  <si>
    <t>200</t>
  </si>
  <si>
    <t>Оплата труда и начисления на выплаты по оплате труда</t>
  </si>
  <si>
    <t>160</t>
  </si>
  <si>
    <t xml:space="preserve">                           в том числе:</t>
  </si>
  <si>
    <t xml:space="preserve">                  заработная плата</t>
  </si>
  <si>
    <t>161</t>
  </si>
  <si>
    <t xml:space="preserve">                  прочие выплаты</t>
  </si>
  <si>
    <t xml:space="preserve">                  начисления на выплаты по оплате труда</t>
  </si>
  <si>
    <t>163</t>
  </si>
  <si>
    <t xml:space="preserve">   Приобретение работ,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</si>
  <si>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</si>
  <si>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</si>
  <si>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</si>
  <si>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</si>
  <si>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</si>
  <si>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</si>
  <si>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</si>
  <si>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</si>
  <si>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224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</si>
  <si>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</si>
  <si>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</si>
  <si>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</si>
  <si>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</si>
  <si>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Обслуживание  долговых обязательств</t>
  </si>
  <si>
    <t>190</t>
  </si>
  <si>
    <t xml:space="preserve">                  обслуживание долговых обязательств перед резидентом</t>
  </si>
  <si>
    <t>191</t>
  </si>
  <si>
    <t>231</t>
  </si>
  <si>
    <t xml:space="preserve">                  обслуживание долговых обязательств перед нерезидентом</t>
  </si>
  <si>
    <t>192</t>
  </si>
  <si>
    <t>232</t>
  </si>
  <si>
    <t xml:space="preserve">   Безвозмездные перечисления организациям</t>
  </si>
  <si>
    <t>240</t>
  </si>
  <si>
    <t xml:space="preserve">                   безвозмездные перечисления государственным
                   и муниципальным организациям</t>
  </si>
  <si>
    <t>241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</si>
  <si>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</si>
  <si>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</si>
  <si>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</si>
  <si>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</si>
  <si>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 xml:space="preserve">                   перечисления наднациональным организациям и правительствам 
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</si>
  <si>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</si>
  <si>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</si>
  <si>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</si>
  <si>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</si>
  <si>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</si>
  <si>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в том числе:  пособия по социальной помощи населению</t>
  </si>
  <si>
    <t>262</t>
  </si>
  <si>
    <t>пенсии, пособия, выплачиваемые организациями сектора
государственного управления</t>
  </si>
  <si>
    <t>243</t>
  </si>
  <si>
    <t>263</t>
  </si>
  <si>
    <t xml:space="preserve">   Прочие расходы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</si>
  <si>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</si>
  <si>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</si>
  <si>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</si>
  <si>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</si>
  <si>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</si>
  <si>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</si>
  <si>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</si>
  <si>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</si>
  <si>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</si>
  <si>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</si>
  <si>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</si>
  <si>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>Расходы будующих периодов</t>
  </si>
  <si>
    <r>
      <t>Чистый операционный результат</t>
    </r>
    <r>
      <rPr>
        <sz val="8"/>
        <rFont val="Arial Cyr"/>
        <charset val="204"/>
      </rPr>
      <t xml:space="preserve"> (стр.301 - стр.302),  (стр.310 + стр.380)</t>
    </r>
  </si>
  <si>
    <t>300</t>
  </si>
  <si>
    <t xml:space="preserve">   Операционный результат до налогооблажения (стр.010 - стр.150)</t>
  </si>
  <si>
    <t>301</t>
  </si>
  <si>
    <t xml:space="preserve">   Налог на прибыль</t>
  </si>
  <si>
    <t>302</t>
  </si>
  <si>
    <r>
      <t xml:space="preserve">Операции с нефинансовыми активами </t>
    </r>
    <r>
      <rPr>
        <sz val="8"/>
        <rFont val="Arial Cyr"/>
        <charset val="204"/>
      </rPr>
      <t xml:space="preserve"> (стр.320 + стр.330 + стр.350 + стр.360 + стр.370)</t>
    </r>
  </si>
  <si>
    <t xml:space="preserve">   Чистое поступление основных средств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</si>
  <si>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</si>
  <si>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</si>
  <si>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</si>
  <si>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</si>
  <si>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 xml:space="preserve">   Чистое поступление нематериальных активов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</si>
  <si>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</si>
  <si>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</si>
  <si>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</si>
  <si>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</si>
  <si>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</si>
  <si>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</si>
  <si>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</si>
  <si>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</si>
  <si>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</si>
  <si>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</si>
  <si>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</si>
  <si>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</si>
  <si>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</si>
  <si>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</si>
  <si>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</si>
  <si>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</si>
  <si>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</si>
  <si>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</si>
  <si>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</si>
  <si>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 xml:space="preserve">     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увеличение затрат</t>
  </si>
  <si>
    <t>х</t>
  </si>
  <si>
    <t>уменьшение затрат</t>
  </si>
  <si>
    <r>
      <t xml:space="preserve">Операции с финансовыми активами и обязательствами </t>
    </r>
    <r>
      <rPr>
        <sz val="9"/>
        <rFont val="Arial Cyr"/>
        <charset val="204"/>
      </rPr>
      <t>(стр.390 - стр. 510)</t>
    </r>
  </si>
  <si>
    <t>380</t>
  </si>
  <si>
    <r>
      <t xml:space="preserve">Операции с финансовыми активами </t>
    </r>
    <r>
      <rPr>
        <sz val="8"/>
        <rFont val="Arial Cyr"/>
        <charset val="204"/>
      </rPr>
      <t>(стр. 410 + стр.420 + стр. 440 + стр. 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</si>
  <si>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</si>
  <si>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</si>
  <si>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</si>
  <si>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</si>
  <si>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 xml:space="preserve">                   выбытия средств</t>
  </si>
  <si>
    <t>412</t>
  </si>
  <si>
    <t>610</t>
  </si>
  <si>
    <t xml:space="preserve">Чистое поступление ценных бумаг, кроме акций </t>
  </si>
  <si>
    <t xml:space="preserve">                   увеличение стоимости ценных бумаг, кроме акций </t>
  </si>
  <si>
    <t>421</t>
  </si>
  <si>
    <t>520</t>
  </si>
  <si>
    <t xml:space="preserve">                   уменьшение стоимости ценных бумаг, кроме акций </t>
  </si>
  <si>
    <t>422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</si>
  <si>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</si>
  <si>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</si>
  <si>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</si>
  <si>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</si>
  <si>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</si>
  <si>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</si>
  <si>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</si>
  <si>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</si>
  <si>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</si>
  <si>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</si>
  <si>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</si>
  <si>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</si>
  <si>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</si>
  <si>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</si>
  <si>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</si>
  <si>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 xml:space="preserve">                  увеличение стоимости иных финансовых активов</t>
  </si>
  <si>
    <t>550</t>
  </si>
  <si>
    <t xml:space="preserve">                  уменьшение стоимости иных финансовых активов</t>
  </si>
  <si>
    <t>650</t>
  </si>
  <si>
    <t xml:space="preserve">Чистое увеличение  дебиторской задолженности </t>
  </si>
  <si>
    <t>480</t>
  </si>
  <si>
    <t xml:space="preserve">                   увеличение  дебиторской задолженности</t>
  </si>
  <si>
    <t>481</t>
  </si>
  <si>
    <t>560</t>
  </si>
  <si>
    <t xml:space="preserve">                   уменьшение  дебиторской задолженности</t>
  </si>
  <si>
    <t>482</t>
  </si>
  <si>
    <t>660</t>
  </si>
  <si>
    <r>
      <t xml:space="preserve">Операции с обязательствами </t>
    </r>
    <r>
      <rPr>
        <sz val="8"/>
        <rFont val="Arial Cyr"/>
        <charset val="204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</si>
  <si>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</si>
  <si>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</si>
  <si>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</si>
  <si>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</si>
  <si>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</si>
  <si>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</si>
  <si>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</si>
  <si>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</si>
  <si>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                   увеличение задолженности по привлечениям перед нерезидентами</t>
  </si>
  <si>
    <t>720</t>
  </si>
  <si>
    <t xml:space="preserve">                   уменьшение задолженности по привлечениям перед нерезидентами</t>
  </si>
  <si>
    <t>820</t>
  </si>
  <si>
    <t>Чистое увеличение прочей кредиторской задолженности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</si>
  <si>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</si>
  <si>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</si>
  <si>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</si>
  <si>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</si>
  <si>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</si>
  <si>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</si>
  <si>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ОТЧЕТ  ОБ  ИСПОЛНЕНИИ УЧРЕЖДЕНИЕМ ПЛАНА ЕГО</t>
  </si>
  <si>
    <t>ФИНАНСОВО-ХОЗЯЙСТВЕННОЙ ДЕЯТЕЛЬНОСТИ</t>
  </si>
  <si>
    <t>Наименование учреждения</t>
  </si>
  <si>
    <t>930</t>
  </si>
  <si>
    <t>Наименование органа, осуществляющего</t>
  </si>
  <si>
    <t>Вид финансового обеспечения (деятельности)</t>
  </si>
  <si>
    <t>Периодичность:  квартальная, годовая</t>
  </si>
  <si>
    <t>1. Доходы учреждения</t>
  </si>
  <si>
    <t>Форма 0503737 с. 1</t>
  </si>
  <si>
    <t xml:space="preserve">Код аналитики
</t>
  </si>
  <si>
    <t>Утвержденные плановых назначений</t>
  </si>
  <si>
    <t>Исполнено плановых назначений</t>
  </si>
  <si>
    <t>Неисполненные плановые  назначения</t>
  </si>
  <si>
    <t>через лицевые счета</t>
  </si>
  <si>
    <t>через
банковские
счета</t>
  </si>
  <si>
    <t>через кассу учреждения</t>
  </si>
  <si>
    <t xml:space="preserve">некассовые операции </t>
  </si>
  <si>
    <t>Доходы бюджета - всего</t>
  </si>
  <si>
    <t>От аренды активов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</si>
  <si>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</si>
  <si>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</si>
  <si>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 поступления от бюджетов</t>
  </si>
  <si>
    <t>в том числе:                                                                                                    доходы от от выбытия основных  средств</t>
  </si>
  <si>
    <t>от выбытия материальных запасов</t>
  </si>
  <si>
    <t>095</t>
  </si>
  <si>
    <t>доходы от реализации финансовых активов</t>
  </si>
  <si>
    <t>из них:  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</si>
  <si>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</si>
  <si>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</si>
  <si>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</si>
  <si>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2. Расходы учреждения</t>
  </si>
  <si>
    <t>Форма 0503127 с. 2</t>
  </si>
  <si>
    <t>Код строки</t>
  </si>
  <si>
    <t>Расходы - всего</t>
  </si>
  <si>
    <t/>
  </si>
  <si>
    <t>в том числе</t>
  </si>
  <si>
    <t>201</t>
  </si>
  <si>
    <t>заработная плата</t>
  </si>
  <si>
    <t>202</t>
  </si>
  <si>
    <t>прочие выплаты</t>
  </si>
  <si>
    <t>203</t>
  </si>
  <si>
    <t>начисления на выплаты по оплате труда</t>
  </si>
  <si>
    <t>204</t>
  </si>
  <si>
    <t>услуги связи</t>
  </si>
  <si>
    <t>205</t>
  </si>
  <si>
    <t>транспортные услуги</t>
  </si>
  <si>
    <t>206</t>
  </si>
  <si>
    <t>коммунальные услуги</t>
  </si>
  <si>
    <t>207</t>
  </si>
  <si>
    <t>арендная плата за пользование имуществом</t>
  </si>
  <si>
    <t>208</t>
  </si>
  <si>
    <t>работы, услуги по содержанию имущества</t>
  </si>
  <si>
    <t>209</t>
  </si>
  <si>
    <t>прочие работы, услуги</t>
  </si>
  <si>
    <t>безвозмездные перечисления государственным
и муниципальным организациям</t>
  </si>
  <si>
    <t>безвозмездные перечисления организациям, за 
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</si>
  <si>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</si>
  <si>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
сектора государственного управления</t>
  </si>
  <si>
    <t>214</t>
  </si>
  <si>
    <t>Прочие расходы</t>
  </si>
  <si>
    <t>215</t>
  </si>
  <si>
    <t>увеличение стоимости основных средств</t>
  </si>
  <si>
    <t>216</t>
  </si>
  <si>
    <t>уменьшение стоимости основных средств</t>
  </si>
  <si>
    <t>217</t>
  </si>
  <si>
    <t>Результат исполнения бюджета (дефицит/профицит)</t>
  </si>
  <si>
    <t>3. Источники финансирования дефицита средств учреждения</t>
  </si>
  <si>
    <t>Форма 0503127 с. 3</t>
  </si>
  <si>
    <t>Код источника финансирования по бюджетной классификации</t>
  </si>
  <si>
    <t>Исполнено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</si>
  <si>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</si>
  <si>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</si>
  <si>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</si>
  <si>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</si>
  <si>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МАДОУ Детский сад № 218 г. Перми</t>
  </si>
  <si>
    <t>Департамент образования администрации города Перми</t>
  </si>
  <si>
    <t>Администрация города Перми</t>
  </si>
  <si>
    <t>57401000000</t>
  </si>
  <si>
    <t>02113470</t>
  </si>
  <si>
    <t>83296618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</si>
</sst>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i/>
      <sz val="9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name val="Berlin Sans FB"/>
      <family val="2"/>
    </font>
    <font>
      <b/>
      <sz val="8"/>
      <name val="Arial Narrow"/>
      <family val="2"/>
      <charset val="204"/>
    </font>
    <font>
      <sz val="8"/>
      <name val="Berlin Sans FB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7"/>
        <bgColor indexed="22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4" fillId="0" borderId="0" xfId="0" applyFont="1" applyAlignment="1">
      <alignment horizontal="right" indent="1"/>
    </xf>
    <xf numFmtId="49" fontId="4" fillId="0" borderId="4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14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/>
    </xf>
    <xf numFmtId="0" fontId="5" fillId="0" borderId="0" xfId="0" applyFont="1" applyFill="1" applyAlignment="1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9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 vertical="center" indent="1"/>
    </xf>
    <xf numFmtId="49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49" fontId="5" fillId="0" borderId="0" xfId="0" applyNumberFormat="1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5" fillId="3" borderId="15" xfId="0" applyNumberFormat="1" applyFont="1" applyFill="1" applyBorder="1" applyAlignment="1">
      <alignment horizontal="center" vertical="center"/>
    </xf>
    <xf numFmtId="43" fontId="5" fillId="4" borderId="16" xfId="0" applyNumberFormat="1" applyFont="1" applyFill="1" applyBorder="1" applyAlignment="1" applyProtection="1">
      <alignment horizontal="right"/>
    </xf>
    <xf numFmtId="43" fontId="5" fillId="4" borderId="17" xfId="0" applyNumberFormat="1" applyFont="1" applyFill="1" applyBorder="1" applyAlignment="1" applyProtection="1">
      <alignment horizontal="right"/>
    </xf>
    <xf numFmtId="43" fontId="5" fillId="4" borderId="18" xfId="0" applyNumberFormat="1" applyFont="1" applyFill="1" applyBorder="1" applyAlignment="1" applyProtection="1">
      <alignment horizontal="right"/>
    </xf>
    <xf numFmtId="0" fontId="5" fillId="0" borderId="19" xfId="0" applyFont="1" applyBorder="1" applyAlignment="1">
      <alignment wrapText="1"/>
    </xf>
    <xf numFmtId="49" fontId="5" fillId="3" borderId="20" xfId="0" applyNumberFormat="1" applyFont="1" applyFill="1" applyBorder="1" applyAlignment="1">
      <alignment horizontal="center" vertical="center"/>
    </xf>
    <xf numFmtId="43" fontId="5" fillId="4" borderId="21" xfId="0" applyNumberFormat="1" applyFont="1" applyFill="1" applyBorder="1" applyAlignment="1" applyProtection="1">
      <alignment horizontal="right"/>
    </xf>
    <xf numFmtId="43" fontId="5" fillId="4" borderId="22" xfId="0" applyNumberFormat="1" applyFont="1" applyFill="1" applyBorder="1" applyAlignment="1" applyProtection="1">
      <alignment horizontal="right"/>
    </xf>
    <xf numFmtId="0" fontId="5" fillId="0" borderId="23" xfId="0" applyFont="1" applyBorder="1" applyAlignment="1">
      <alignment horizontal="left" wrapText="1" indent="3"/>
    </xf>
    <xf numFmtId="49" fontId="4" fillId="3" borderId="24" xfId="0" applyNumberFormat="1" applyFont="1" applyFill="1" applyBorder="1" applyAlignment="1">
      <alignment horizontal="center" vertical="center"/>
    </xf>
    <xf numFmtId="43" fontId="4" fillId="4" borderId="14" xfId="0" applyNumberFormat="1" applyFont="1" applyFill="1" applyBorder="1" applyAlignment="1" applyProtection="1">
      <alignment horizontal="center"/>
    </xf>
    <xf numFmtId="43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center" vertical="center"/>
    </xf>
    <xf numFmtId="43" fontId="4" fillId="4" borderId="11" xfId="0" applyNumberFormat="1" applyFont="1" applyFill="1" applyBorder="1" applyAlignment="1" applyProtection="1">
      <alignment horizontal="center"/>
    </xf>
    <xf numFmtId="43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43" fontId="4" fillId="4" borderId="21" xfId="0" applyNumberFormat="1" applyFont="1" applyFill="1" applyBorder="1" applyAlignment="1" applyProtection="1">
      <alignment horizontal="center"/>
    </xf>
    <xf numFmtId="43" fontId="4" fillId="0" borderId="21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 wrapText="1"/>
    </xf>
    <xf numFmtId="49" fontId="5" fillId="3" borderId="24" xfId="0" applyNumberFormat="1" applyFont="1" applyFill="1" applyBorder="1" applyAlignment="1">
      <alignment horizontal="center" vertical="center"/>
    </xf>
    <xf numFmtId="43" fontId="5" fillId="4" borderId="14" xfId="0" applyNumberFormat="1" applyFont="1" applyFill="1" applyBorder="1" applyAlignment="1" applyProtection="1">
      <alignment horizontal="center"/>
    </xf>
    <xf numFmtId="43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left" vertical="center" wrapText="1" indent="3"/>
    </xf>
    <xf numFmtId="49" fontId="5" fillId="3" borderId="25" xfId="0" applyNumberFormat="1" applyFont="1" applyFill="1" applyBorder="1" applyAlignment="1">
      <alignment horizontal="center" vertical="center"/>
    </xf>
    <xf numFmtId="43" fontId="5" fillId="4" borderId="11" xfId="0" applyNumberFormat="1" applyFont="1" applyFill="1" applyBorder="1" applyAlignment="1" applyProtection="1">
      <alignment horizontal="right"/>
    </xf>
    <xf numFmtId="43" fontId="5" fillId="0" borderId="11" xfId="0" applyNumberFormat="1" applyFont="1" applyFill="1" applyBorder="1" applyAlignment="1" applyProtection="1">
      <alignment horizontal="right"/>
      <protection locked="0"/>
    </xf>
    <xf numFmtId="43" fontId="5" fillId="0" borderId="21" xfId="0" applyNumberFormat="1" applyFont="1" applyFill="1" applyBorder="1" applyAlignment="1" applyProtection="1">
      <alignment horizontal="right"/>
      <protection locked="0"/>
    </xf>
    <xf numFmtId="43" fontId="5" fillId="4" borderId="26" xfId="0" applyNumberFormat="1" applyFont="1" applyFill="1" applyBorder="1" applyAlignment="1" applyProtection="1">
      <alignment horizontal="right"/>
    </xf>
    <xf numFmtId="43" fontId="5" fillId="4" borderId="11" xfId="0" applyNumberFormat="1" applyFont="1" applyFill="1" applyBorder="1" applyAlignment="1" applyProtection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3"/>
    </xf>
    <xf numFmtId="0" fontId="5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 indent="3"/>
    </xf>
    <xf numFmtId="49" fontId="5" fillId="3" borderId="28" xfId="0" applyNumberFormat="1" applyFont="1" applyFill="1" applyBorder="1" applyAlignment="1">
      <alignment horizontal="center" vertical="center"/>
    </xf>
    <xf numFmtId="43" fontId="5" fillId="4" borderId="2" xfId="0" applyNumberFormat="1" applyFont="1" applyFill="1" applyBorder="1" applyAlignment="1" applyProtection="1">
      <alignment horizontal="right"/>
    </xf>
    <xf numFmtId="43" fontId="5" fillId="4" borderId="29" xfId="0" applyNumberFormat="1" applyFont="1" applyFill="1" applyBorder="1" applyAlignment="1" applyProtection="1">
      <alignment horizontal="right"/>
    </xf>
    <xf numFmtId="43" fontId="5" fillId="0" borderId="29" xfId="0" applyNumberFormat="1" applyFont="1" applyFill="1" applyBorder="1" applyAlignment="1" applyProtection="1">
      <alignment horizontal="right"/>
      <protection locked="0"/>
    </xf>
    <xf numFmtId="49" fontId="5" fillId="3" borderId="25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center" vertical="center"/>
    </xf>
    <xf numFmtId="43" fontId="5" fillId="4" borderId="31" xfId="0" applyNumberFormat="1" applyFont="1" applyFill="1" applyBorder="1" applyAlignment="1" applyProtection="1">
      <alignment horizontal="right"/>
    </xf>
    <xf numFmtId="43" fontId="5" fillId="4" borderId="32" xfId="0" applyNumberFormat="1" applyFont="1" applyFill="1" applyBorder="1" applyAlignment="1" applyProtection="1">
      <alignment horizontal="right"/>
    </xf>
    <xf numFmtId="43" fontId="5" fillId="4" borderId="11" xfId="0" applyNumberFormat="1" applyFont="1" applyFill="1" applyBorder="1" applyAlignment="1" applyProtection="1"/>
    <xf numFmtId="43" fontId="5" fillId="0" borderId="11" xfId="0" applyNumberFormat="1" applyFont="1" applyFill="1" applyBorder="1" applyAlignment="1" applyProtection="1">
      <protection locked="0"/>
    </xf>
    <xf numFmtId="43" fontId="5" fillId="4" borderId="10" xfId="0" applyNumberFormat="1" applyFont="1" applyFill="1" applyBorder="1" applyAlignment="1" applyProtection="1">
      <alignment horizontal="right"/>
    </xf>
    <xf numFmtId="43" fontId="5" fillId="4" borderId="33" xfId="0" applyNumberFormat="1" applyFont="1" applyFill="1" applyBorder="1" applyAlignment="1" applyProtection="1">
      <alignment horizontal="right"/>
    </xf>
    <xf numFmtId="0" fontId="5" fillId="0" borderId="27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/>
    </xf>
    <xf numFmtId="43" fontId="5" fillId="4" borderId="34" xfId="0" applyNumberFormat="1" applyFont="1" applyFill="1" applyBorder="1" applyAlignment="1" applyProtection="1">
      <alignment horizontal="right"/>
    </xf>
    <xf numFmtId="43" fontId="5" fillId="0" borderId="34" xfId="0" applyNumberFormat="1" applyFont="1" applyFill="1" applyBorder="1" applyAlignment="1" applyProtection="1">
      <alignment horizontal="right"/>
      <protection locked="0"/>
    </xf>
    <xf numFmtId="43" fontId="5" fillId="4" borderId="14" xfId="0" applyNumberFormat="1" applyFont="1" applyFill="1" applyBorder="1" applyAlignment="1" applyProtection="1">
      <alignment horizontal="right"/>
    </xf>
    <xf numFmtId="43" fontId="5" fillId="0" borderId="14" xfId="0" applyNumberFormat="1" applyFont="1" applyFill="1" applyBorder="1" applyAlignment="1" applyProtection="1">
      <alignment horizontal="right"/>
      <protection locked="0"/>
    </xf>
    <xf numFmtId="43" fontId="5" fillId="4" borderId="13" xfId="0" applyNumberFormat="1" applyFont="1" applyFill="1" applyBorder="1" applyAlignment="1" applyProtection="1">
      <alignment horizontal="right"/>
    </xf>
    <xf numFmtId="0" fontId="5" fillId="0" borderId="27" xfId="0" applyFont="1" applyBorder="1" applyAlignment="1">
      <alignment horizontal="left" vertical="center" wrapText="1" indent="3"/>
    </xf>
    <xf numFmtId="49" fontId="5" fillId="3" borderId="2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 vertical="center" wrapText="1" indent="3"/>
    </xf>
    <xf numFmtId="0" fontId="4" fillId="3" borderId="25" xfId="0" applyFont="1" applyFill="1" applyBorder="1" applyAlignment="1">
      <alignment horizontal="center" vertical="center" wrapText="1"/>
    </xf>
    <xf numFmtId="43" fontId="4" fillId="4" borderId="11" xfId="0" applyNumberFormat="1" applyFont="1" applyFill="1" applyBorder="1" applyAlignment="1" applyProtection="1">
      <alignment vertical="center" wrapText="1"/>
    </xf>
    <xf numFmtId="43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43" fontId="4" fillId="4" borderId="14" xfId="0" applyNumberFormat="1" applyFont="1" applyFill="1" applyBorder="1" applyAlignment="1" applyProtection="1">
      <alignment vertical="center" wrapText="1"/>
    </xf>
    <xf numFmtId="43" fontId="4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left" wrapText="1"/>
    </xf>
    <xf numFmtId="49" fontId="5" fillId="3" borderId="35" xfId="0" applyNumberFormat="1" applyFont="1" applyFill="1" applyBorder="1" applyAlignment="1">
      <alignment horizontal="center"/>
    </xf>
    <xf numFmtId="43" fontId="5" fillId="4" borderId="36" xfId="0" applyNumberFormat="1" applyFont="1" applyFill="1" applyBorder="1" applyAlignment="1" applyProtection="1">
      <alignment horizontal="right"/>
    </xf>
    <xf numFmtId="43" fontId="5" fillId="4" borderId="37" xfId="0" applyNumberFormat="1" applyFont="1" applyFill="1" applyBorder="1" applyAlignment="1" applyProtection="1">
      <alignment horizontal="right"/>
    </xf>
    <xf numFmtId="0" fontId="6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/>
    </xf>
    <xf numFmtId="43" fontId="5" fillId="4" borderId="17" xfId="0" applyNumberFormat="1" applyFont="1" applyFill="1" applyBorder="1" applyAlignment="1" applyProtection="1"/>
    <xf numFmtId="43" fontId="5" fillId="4" borderId="18" xfId="0" applyNumberFormat="1" applyFont="1" applyFill="1" applyBorder="1" applyAlignment="1" applyProtection="1"/>
    <xf numFmtId="0" fontId="5" fillId="0" borderId="39" xfId="0" applyFont="1" applyBorder="1" applyAlignment="1">
      <alignment horizontal="left" wrapText="1"/>
    </xf>
    <xf numFmtId="43" fontId="5" fillId="4" borderId="34" xfId="0" applyNumberFormat="1" applyFont="1" applyFill="1" applyBorder="1" applyAlignment="1" applyProtection="1"/>
    <xf numFmtId="43" fontId="5" fillId="4" borderId="40" xfId="0" applyNumberFormat="1" applyFont="1" applyFill="1" applyBorder="1" applyAlignment="1" applyProtection="1"/>
    <xf numFmtId="43" fontId="5" fillId="4" borderId="26" xfId="0" applyNumberFormat="1" applyFont="1" applyFill="1" applyBorder="1" applyAlignment="1" applyProtection="1"/>
    <xf numFmtId="43" fontId="5" fillId="0" borderId="11" xfId="0" applyNumberFormat="1" applyFont="1" applyFill="1" applyBorder="1" applyAlignment="1" applyProtection="1">
      <alignment horizontal="center"/>
      <protection locked="0"/>
    </xf>
    <xf numFmtId="43" fontId="5" fillId="4" borderId="11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 wrapText="1" indent="3"/>
    </xf>
    <xf numFmtId="0" fontId="0" fillId="0" borderId="0" xfId="0" applyAlignment="1">
      <alignment horizontal="left" vertical="top"/>
    </xf>
    <xf numFmtId="0" fontId="5" fillId="0" borderId="27" xfId="0" applyFont="1" applyBorder="1" applyAlignment="1">
      <alignment wrapText="1"/>
    </xf>
    <xf numFmtId="0" fontId="6" fillId="0" borderId="41" xfId="0" applyFont="1" applyBorder="1" applyAlignment="1">
      <alignment horizontal="left" wrapText="1"/>
    </xf>
    <xf numFmtId="43" fontId="5" fillId="4" borderId="14" xfId="0" applyNumberFormat="1" applyFont="1" applyFill="1" applyBorder="1" applyAlignment="1" applyProtection="1"/>
    <xf numFmtId="43" fontId="5" fillId="4" borderId="42" xfId="0" applyNumberFormat="1" applyFont="1" applyFill="1" applyBorder="1" applyAlignment="1" applyProtection="1"/>
    <xf numFmtId="0" fontId="6" fillId="0" borderId="43" xfId="0" applyFont="1" applyBorder="1" applyAlignment="1">
      <alignment horizontal="left" wrapText="1"/>
    </xf>
    <xf numFmtId="49" fontId="5" fillId="3" borderId="44" xfId="0" applyNumberFormat="1" applyFont="1" applyFill="1" applyBorder="1" applyAlignment="1">
      <alignment horizontal="center" vertical="center"/>
    </xf>
    <xf numFmtId="43" fontId="5" fillId="4" borderId="45" xfId="0" applyNumberFormat="1" applyFont="1" applyFill="1" applyBorder="1" applyAlignment="1" applyProtection="1">
      <alignment horizontal="right"/>
    </xf>
    <xf numFmtId="43" fontId="5" fillId="4" borderId="45" xfId="0" applyNumberFormat="1" applyFont="1" applyFill="1" applyBorder="1" applyAlignment="1" applyProtection="1"/>
    <xf numFmtId="43" fontId="5" fillId="4" borderId="46" xfId="0" applyNumberFormat="1" applyFont="1" applyFill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wrapText="1"/>
    </xf>
    <xf numFmtId="43" fontId="5" fillId="4" borderId="17" xfId="0" applyNumberFormat="1" applyFont="1" applyFill="1" applyBorder="1" applyAlignment="1">
      <alignment horizontal="right"/>
    </xf>
    <xf numFmtId="43" fontId="5" fillId="4" borderId="18" xfId="0" applyNumberFormat="1" applyFont="1" applyFill="1" applyBorder="1" applyAlignment="1">
      <alignment horizontal="right"/>
    </xf>
    <xf numFmtId="43" fontId="5" fillId="4" borderId="40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left" vertical="center" wrapText="1" indent="3"/>
    </xf>
    <xf numFmtId="43" fontId="5" fillId="4" borderId="34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left" vertical="center" wrapText="1"/>
    </xf>
    <xf numFmtId="43" fontId="5" fillId="4" borderId="26" xfId="0" applyNumberFormat="1" applyFont="1" applyFill="1" applyBorder="1" applyAlignment="1">
      <alignment horizontal="right"/>
    </xf>
    <xf numFmtId="49" fontId="5" fillId="3" borderId="50" xfId="0" applyNumberFormat="1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left" wrapText="1" indent="3"/>
    </xf>
    <xf numFmtId="43" fontId="5" fillId="4" borderId="2" xfId="0" applyNumberFormat="1" applyFont="1" applyFill="1" applyBorder="1" applyAlignment="1" applyProtection="1">
      <alignment horizontal="center"/>
    </xf>
    <xf numFmtId="43" fontId="5" fillId="4" borderId="29" xfId="0" applyNumberFormat="1" applyFont="1" applyFill="1" applyBorder="1" applyAlignment="1" applyProtection="1">
      <alignment horizontal="center"/>
    </xf>
    <xf numFmtId="43" fontId="5" fillId="4" borderId="2" xfId="0" applyNumberFormat="1" applyFont="1" applyFill="1" applyBorder="1" applyAlignment="1">
      <alignment horizontal="center"/>
    </xf>
    <xf numFmtId="43" fontId="5" fillId="4" borderId="29" xfId="0" applyNumberFormat="1" applyFont="1" applyFill="1" applyBorder="1" applyAlignment="1">
      <alignment horizontal="center"/>
    </xf>
    <xf numFmtId="43" fontId="5" fillId="4" borderId="51" xfId="0" applyNumberFormat="1" applyFont="1" applyFill="1" applyBorder="1" applyAlignment="1">
      <alignment horizontal="right"/>
    </xf>
    <xf numFmtId="43" fontId="5" fillId="4" borderId="14" xfId="0" applyNumberFormat="1" applyFont="1" applyFill="1" applyBorder="1" applyAlignment="1">
      <alignment horizontal="right"/>
    </xf>
    <xf numFmtId="43" fontId="5" fillId="4" borderId="42" xfId="0" applyNumberFormat="1" applyFont="1" applyFill="1" applyBorder="1" applyAlignment="1">
      <alignment horizontal="right"/>
    </xf>
    <xf numFmtId="43" fontId="5" fillId="5" borderId="14" xfId="0" applyNumberFormat="1" applyFont="1" applyFill="1" applyBorder="1" applyAlignment="1" applyProtection="1">
      <alignment horizontal="right"/>
      <protection locked="0"/>
    </xf>
    <xf numFmtId="0" fontId="6" fillId="0" borderId="52" xfId="0" applyFont="1" applyBorder="1" applyAlignment="1">
      <alignment horizontal="left" wrapText="1"/>
    </xf>
    <xf numFmtId="49" fontId="5" fillId="3" borderId="53" xfId="0" applyNumberFormat="1" applyFont="1" applyFill="1" applyBorder="1" applyAlignment="1">
      <alignment horizontal="center"/>
    </xf>
    <xf numFmtId="43" fontId="5" fillId="4" borderId="46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 indent="4"/>
    </xf>
    <xf numFmtId="49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54" xfId="0" applyFont="1" applyBorder="1" applyAlignment="1">
      <alignment horizontal="center" wrapText="1"/>
    </xf>
    <xf numFmtId="43" fontId="5" fillId="4" borderId="55" xfId="0" applyNumberFormat="1" applyFont="1" applyFill="1" applyBorder="1" applyAlignment="1" applyProtection="1">
      <alignment horizontal="right"/>
    </xf>
    <xf numFmtId="43" fontId="5" fillId="4" borderId="16" xfId="0" applyNumberFormat="1" applyFont="1" applyFill="1" applyBorder="1" applyAlignment="1">
      <alignment horizontal="right"/>
    </xf>
    <xf numFmtId="43" fontId="5" fillId="4" borderId="40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>
      <alignment horizontal="left" wrapText="1"/>
    </xf>
    <xf numFmtId="43" fontId="6" fillId="4" borderId="10" xfId="0" applyNumberFormat="1" applyFont="1" applyFill="1" applyBorder="1" applyAlignment="1" applyProtection="1">
      <alignment horizontal="right"/>
    </xf>
    <xf numFmtId="0" fontId="5" fillId="0" borderId="41" xfId="0" applyFont="1" applyFill="1" applyBorder="1" applyAlignment="1">
      <alignment horizontal="left" wrapText="1"/>
    </xf>
    <xf numFmtId="43" fontId="6" fillId="4" borderId="2" xfId="0" applyNumberFormat="1" applyFont="1" applyFill="1" applyBorder="1" applyAlignment="1" applyProtection="1">
      <alignment horizontal="right"/>
    </xf>
    <xf numFmtId="43" fontId="5" fillId="4" borderId="56" xfId="0" applyNumberFormat="1" applyFont="1" applyFill="1" applyBorder="1" applyAlignment="1" applyProtection="1">
      <alignment horizontal="right"/>
    </xf>
    <xf numFmtId="43" fontId="5" fillId="4" borderId="4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2" borderId="5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5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5" fillId="3" borderId="30" xfId="0" applyNumberFormat="1" applyFont="1" applyFill="1" applyBorder="1" applyAlignment="1">
      <alignment horizontal="center"/>
    </xf>
    <xf numFmtId="49" fontId="5" fillId="2" borderId="60" xfId="0" applyNumberFormat="1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center"/>
    </xf>
    <xf numFmtId="43" fontId="5" fillId="4" borderId="2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49" fontId="5" fillId="2" borderId="34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 applyProtection="1">
      <alignment horizontal="center"/>
      <protection locked="0"/>
    </xf>
    <xf numFmtId="43" fontId="5" fillId="0" borderId="34" xfId="0" applyNumberFormat="1" applyFont="1" applyFill="1" applyBorder="1" applyAlignment="1" applyProtection="1">
      <alignment horizontal="center"/>
      <protection locked="0"/>
    </xf>
    <xf numFmtId="43" fontId="5" fillId="4" borderId="34" xfId="0" applyNumberFormat="1" applyFont="1" applyFill="1" applyBorder="1" applyAlignment="1" applyProtection="1">
      <alignment horizontal="center"/>
    </xf>
    <xf numFmtId="0" fontId="13" fillId="0" borderId="27" xfId="0" applyFont="1" applyBorder="1" applyAlignment="1">
      <alignment horizontal="left" wrapText="1"/>
    </xf>
    <xf numFmtId="43" fontId="5" fillId="4" borderId="1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vertical="top" wrapText="1" indent="4"/>
    </xf>
    <xf numFmtId="43" fontId="5" fillId="4" borderId="13" xfId="0" applyNumberFormat="1" applyFont="1" applyFill="1" applyBorder="1" applyAlignment="1" applyProtection="1">
      <alignment horizontal="center"/>
    </xf>
    <xf numFmtId="0" fontId="3" fillId="0" borderId="27" xfId="0" applyFont="1" applyBorder="1" applyAlignment="1">
      <alignment horizontal="left" wrapText="1"/>
    </xf>
    <xf numFmtId="43" fontId="5" fillId="4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 wrapText="1"/>
    </xf>
    <xf numFmtId="49" fontId="5" fillId="3" borderId="24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3" fontId="5" fillId="4" borderId="13" xfId="0" applyNumberFormat="1" applyFont="1" applyFill="1" applyBorder="1" applyAlignment="1">
      <alignment horizontal="center"/>
    </xf>
    <xf numFmtId="43" fontId="5" fillId="4" borderId="4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43" fontId="5" fillId="4" borderId="21" xfId="0" applyNumberFormat="1" applyFont="1" applyFill="1" applyBorder="1" applyAlignment="1" applyProtection="1">
      <alignment horizontal="center"/>
    </xf>
    <xf numFmtId="43" fontId="5" fillId="4" borderId="4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wrapText="1" indent="4"/>
    </xf>
    <xf numFmtId="49" fontId="5" fillId="2" borderId="1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wrapText="1" indent="4"/>
    </xf>
    <xf numFmtId="43" fontId="5" fillId="0" borderId="13" xfId="0" applyNumberFormat="1" applyFont="1" applyFill="1" applyBorder="1" applyAlignment="1" applyProtection="1">
      <alignment horizontal="center"/>
      <protection locked="0"/>
    </xf>
    <xf numFmtId="49" fontId="5" fillId="3" borderId="6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3" fontId="5" fillId="5" borderId="47" xfId="0" applyNumberFormat="1" applyFont="1" applyFill="1" applyBorder="1" applyAlignment="1" applyProtection="1">
      <alignment horizontal="center"/>
    </xf>
    <xf numFmtId="43" fontId="5" fillId="5" borderId="3" xfId="0" applyNumberFormat="1" applyFont="1" applyFill="1" applyBorder="1" applyAlignment="1" applyProtection="1">
      <alignment horizontal="center"/>
    </xf>
    <xf numFmtId="43" fontId="5" fillId="4" borderId="3" xfId="0" applyNumberFormat="1" applyFont="1" applyFill="1" applyBorder="1" applyAlignment="1" applyProtection="1">
      <alignment horizontal="center"/>
    </xf>
    <xf numFmtId="43" fontId="5" fillId="4" borderId="6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49" fontId="5" fillId="2" borderId="63" xfId="0" applyNumberFormat="1" applyFont="1" applyFill="1" applyBorder="1" applyAlignment="1">
      <alignment horizontal="center"/>
    </xf>
    <xf numFmtId="43" fontId="5" fillId="4" borderId="60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left" wrapText="1" indent="1"/>
    </xf>
    <xf numFmtId="49" fontId="5" fillId="2" borderId="59" xfId="0" applyNumberFormat="1" applyFont="1" applyFill="1" applyBorder="1" applyAlignment="1">
      <alignment horizontal="center"/>
    </xf>
    <xf numFmtId="43" fontId="5" fillId="4" borderId="11" xfId="0" applyNumberFormat="1" applyFont="1" applyFill="1" applyBorder="1" applyAlignment="1">
      <alignment horizontal="center"/>
    </xf>
    <xf numFmtId="49" fontId="5" fillId="2" borderId="58" xfId="0" applyNumberFormat="1" applyFont="1" applyFill="1" applyBorder="1" applyAlignment="1">
      <alignment horizontal="center"/>
    </xf>
    <xf numFmtId="43" fontId="5" fillId="2" borderId="14" xfId="0" applyNumberFormat="1" applyFont="1" applyFill="1" applyBorder="1" applyAlignment="1" applyProtection="1">
      <alignment horizontal="center"/>
    </xf>
    <xf numFmtId="43" fontId="5" fillId="2" borderId="29" xfId="0" applyNumberFormat="1" applyFont="1" applyFill="1" applyBorder="1" applyAlignment="1" applyProtection="1">
      <alignment horizontal="center"/>
    </xf>
    <xf numFmtId="43" fontId="5" fillId="4" borderId="42" xfId="0" applyNumberFormat="1" applyFont="1" applyFill="1" applyBorder="1" applyAlignment="1">
      <alignment horizontal="center"/>
    </xf>
    <xf numFmtId="49" fontId="5" fillId="2" borderId="59" xfId="0" quotePrefix="1" applyNumberFormat="1" applyFont="1" applyFill="1" applyBorder="1" applyAlignment="1">
      <alignment horizontal="center"/>
    </xf>
    <xf numFmtId="43" fontId="5" fillId="4" borderId="40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5" fillId="3" borderId="25" xfId="0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43" fontId="5" fillId="4" borderId="1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5" fillId="0" borderId="64" xfId="0" applyFont="1" applyFill="1" applyBorder="1" applyAlignment="1">
      <alignment horizontal="left" wrapText="1"/>
    </xf>
    <xf numFmtId="49" fontId="5" fillId="2" borderId="3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43" fontId="5" fillId="4" borderId="34" xfId="0" applyNumberFormat="1" applyFont="1" applyFill="1" applyBorder="1" applyAlignment="1">
      <alignment horizontal="center"/>
    </xf>
    <xf numFmtId="43" fontId="15" fillId="0" borderId="11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left" wrapText="1" indent="5"/>
    </xf>
    <xf numFmtId="0" fontId="3" fillId="0" borderId="27" xfId="0" applyFont="1" applyFill="1" applyBorder="1" applyAlignment="1">
      <alignment horizontal="left" wrapText="1" indent="5"/>
    </xf>
    <xf numFmtId="43" fontId="5" fillId="0" borderId="3" xfId="0" applyNumberFormat="1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wrapText="1" indent="1"/>
    </xf>
    <xf numFmtId="0" fontId="15" fillId="0" borderId="19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43" fontId="5" fillId="4" borderId="42" xfId="0" applyNumberFormat="1" applyFont="1" applyFill="1" applyBorder="1" applyAlignment="1" applyProtection="1">
      <alignment horizontal="center"/>
    </xf>
    <xf numFmtId="43" fontId="5" fillId="4" borderId="4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left" wrapText="1" indent="5"/>
    </xf>
    <xf numFmtId="0" fontId="12" fillId="0" borderId="27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3" fontId="5" fillId="4" borderId="54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43" fontId="5" fillId="2" borderId="13" xfId="0" applyNumberFormat="1" applyFont="1" applyFill="1" applyBorder="1" applyAlignment="1" applyProtection="1">
      <alignment horizontal="center"/>
    </xf>
    <xf numFmtId="43" fontId="5" fillId="0" borderId="2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center" wrapText="1"/>
    </xf>
    <xf numFmtId="43" fontId="5" fillId="4" borderId="21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43" fontId="5" fillId="0" borderId="4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0" xfId="0" applyAlignment="1"/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 indent="1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right"/>
    </xf>
    <xf numFmtId="14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right" vertical="center" indent="1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/>
    </xf>
    <xf numFmtId="49" fontId="4" fillId="2" borderId="60" xfId="0" applyNumberFormat="1" applyFont="1" applyFill="1" applyBorder="1" applyAlignment="1" applyProtection="1">
      <alignment horizontal="center" vertical="center"/>
    </xf>
    <xf numFmtId="43" fontId="3" fillId="4" borderId="60" xfId="1" applyNumberFormat="1" applyFont="1" applyFill="1" applyBorder="1" applyAlignment="1">
      <alignment horizontal="center"/>
    </xf>
    <xf numFmtId="43" fontId="4" fillId="4" borderId="60" xfId="1" applyNumberFormat="1" applyFont="1" applyFill="1" applyBorder="1" applyAlignment="1">
      <alignment horizontal="center"/>
    </xf>
    <xf numFmtId="43" fontId="4" fillId="4" borderId="65" xfId="1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 vertical="center" wrapText="1" indent="1"/>
    </xf>
    <xf numFmtId="0" fontId="4" fillId="3" borderId="25" xfId="0" applyFont="1" applyFill="1" applyBorder="1" applyAlignment="1">
      <alignment horizont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3" fontId="4" fillId="4" borderId="11" xfId="1" applyNumberFormat="1" applyFont="1" applyFill="1" applyBorder="1" applyAlignment="1" applyProtection="1">
      <alignment horizontal="center"/>
    </xf>
    <xf numFmtId="43" fontId="4" fillId="4" borderId="11" xfId="1" applyNumberFormat="1" applyFont="1" applyFill="1" applyBorder="1" applyAlignment="1">
      <alignment horizontal="center"/>
    </xf>
    <xf numFmtId="43" fontId="4" fillId="4" borderId="26" xfId="1" applyNumberFormat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wrapText="1" indent="2"/>
    </xf>
    <xf numFmtId="0" fontId="4" fillId="3" borderId="61" xfId="0" applyFont="1" applyFill="1" applyBorder="1" applyAlignment="1">
      <alignment horizontal="center"/>
    </xf>
    <xf numFmtId="49" fontId="18" fillId="2" borderId="3" xfId="0" applyNumberFormat="1" applyFont="1" applyFill="1" applyBorder="1" applyAlignment="1" applyProtection="1">
      <alignment horizontal="center" vertical="center"/>
    </xf>
    <xf numFmtId="43" fontId="4" fillId="4" borderId="3" xfId="1" applyNumberFormat="1" applyFont="1" applyFill="1" applyBorder="1" applyAlignment="1">
      <alignment horizontal="center"/>
    </xf>
    <xf numFmtId="43" fontId="4" fillId="4" borderId="62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wrapText="1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0" fillId="0" borderId="0" xfId="0" applyNumberFormat="1"/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0" fontId="21" fillId="5" borderId="39" xfId="0" applyFont="1" applyFill="1" applyBorder="1" applyAlignment="1" applyProtection="1">
      <alignment horizontal="left" wrapText="1"/>
    </xf>
    <xf numFmtId="49" fontId="4" fillId="3" borderId="30" xfId="0" applyNumberFormat="1" applyFont="1" applyFill="1" applyBorder="1" applyAlignment="1">
      <alignment horizontal="center"/>
    </xf>
    <xf numFmtId="49" fontId="22" fillId="2" borderId="60" xfId="0" applyNumberFormat="1" applyFont="1" applyFill="1" applyBorder="1" applyAlignment="1" applyProtection="1">
      <alignment vertical="center" wrapText="1"/>
    </xf>
    <xf numFmtId="43" fontId="15" fillId="4" borderId="60" xfId="1" applyFont="1" applyFill="1" applyBorder="1" applyAlignment="1" applyProtection="1">
      <alignment vertical="center" wrapText="1"/>
    </xf>
    <xf numFmtId="49" fontId="15" fillId="4" borderId="65" xfId="0" applyNumberFormat="1" applyFont="1" applyFill="1" applyBorder="1" applyAlignment="1" applyProtection="1">
      <alignment vertical="center" wrapText="1"/>
    </xf>
    <xf numFmtId="49" fontId="22" fillId="0" borderId="0" xfId="0" applyNumberFormat="1" applyFont="1" applyFill="1" applyBorder="1" applyAlignment="1" applyProtection="1">
      <alignment vertical="center" wrapText="1"/>
    </xf>
    <xf numFmtId="0" fontId="23" fillId="5" borderId="27" xfId="0" applyFont="1" applyFill="1" applyBorder="1" applyAlignment="1" applyProtection="1">
      <alignment horizontal="left" wrapText="1" indent="2"/>
    </xf>
    <xf numFmtId="49" fontId="4" fillId="3" borderId="25" xfId="0" applyNumberFormat="1" applyFont="1" applyFill="1" applyBorder="1" applyAlignment="1">
      <alignment horizontal="center"/>
    </xf>
    <xf numFmtId="49" fontId="24" fillId="6" borderId="11" xfId="0" applyNumberFormat="1" applyFont="1" applyFill="1" applyBorder="1" applyAlignment="1" applyProtection="1">
      <alignment horizontal="right" vertical="center" wrapText="1"/>
    </xf>
    <xf numFmtId="49" fontId="3" fillId="6" borderId="11" xfId="0" applyNumberFormat="1" applyFont="1" applyFill="1" applyBorder="1" applyAlignment="1" applyProtection="1">
      <alignment horizontal="right" vertical="center" wrapText="1"/>
    </xf>
    <xf numFmtId="49" fontId="3" fillId="6" borderId="26" xfId="0" applyNumberFormat="1" applyFont="1" applyFill="1" applyBorder="1" applyAlignment="1" applyProtection="1">
      <alignment horizontal="right" vertical="center" wrapText="1"/>
    </xf>
    <xf numFmtId="49" fontId="24" fillId="0" borderId="0" xfId="0" applyNumberFormat="1" applyFont="1" applyFill="1" applyBorder="1" applyAlignment="1" applyProtection="1">
      <alignment horizontal="right" vertical="center" wrapText="1"/>
    </xf>
    <xf numFmtId="0" fontId="3" fillId="0" borderId="27" xfId="0" applyFont="1" applyBorder="1" applyAlignment="1">
      <alignment horizontal="left" wrapText="1" indent="1"/>
    </xf>
    <xf numFmtId="49" fontId="4" fillId="2" borderId="11" xfId="0" applyNumberFormat="1" applyFont="1" applyFill="1" applyBorder="1" applyAlignment="1" applyProtection="1">
      <alignment horizontal="center"/>
    </xf>
    <xf numFmtId="43" fontId="3" fillId="4" borderId="11" xfId="1" applyNumberFormat="1" applyFont="1" applyFill="1" applyBorder="1" applyAlignment="1" applyProtection="1">
      <alignment vertical="center"/>
    </xf>
    <xf numFmtId="43" fontId="15" fillId="4" borderId="11" xfId="1" applyFont="1" applyFill="1" applyBorder="1" applyAlignment="1" applyProtection="1">
      <alignment vertical="center" wrapText="1"/>
    </xf>
    <xf numFmtId="43" fontId="3" fillId="4" borderId="26" xfId="1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27" xfId="0" applyFont="1" applyFill="1" applyBorder="1" applyAlignment="1">
      <alignment horizontal="left" indent="1"/>
    </xf>
    <xf numFmtId="0" fontId="3" fillId="0" borderId="27" xfId="0" applyFont="1" applyFill="1" applyBorder="1" applyAlignment="1">
      <alignment horizontal="left" wrapText="1" indent="1"/>
    </xf>
    <xf numFmtId="43" fontId="3" fillId="4" borderId="11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>
      <alignment horizontal="left" wrapText="1" indent="1"/>
    </xf>
    <xf numFmtId="0" fontId="3" fillId="0" borderId="27" xfId="0" applyFont="1" applyBorder="1" applyAlignment="1">
      <alignment horizontal="left" vertical="center" wrapText="1" indent="1"/>
    </xf>
    <xf numFmtId="0" fontId="5" fillId="0" borderId="27" xfId="2" applyNumberFormat="1" applyFont="1" applyFill="1" applyBorder="1" applyAlignment="1" applyProtection="1">
      <alignment horizontal="left" vertical="center" wrapText="1" indent="1"/>
    </xf>
    <xf numFmtId="0" fontId="15" fillId="0" borderId="27" xfId="0" applyFont="1" applyBorder="1" applyAlignment="1">
      <alignment wrapText="1"/>
    </xf>
    <xf numFmtId="49" fontId="4" fillId="3" borderId="61" xfId="0" applyNumberFormat="1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</xf>
    <xf numFmtId="43" fontId="3" fillId="4" borderId="3" xfId="0" applyNumberFormat="1" applyFont="1" applyFill="1" applyBorder="1" applyAlignment="1" applyProtection="1">
      <alignment vertical="center"/>
    </xf>
    <xf numFmtId="43" fontId="15" fillId="4" borderId="3" xfId="1" applyFont="1" applyFill="1" applyBorder="1" applyAlignment="1" applyProtection="1">
      <alignment vertical="center" wrapText="1"/>
    </xf>
    <xf numFmtId="0" fontId="3" fillId="4" borderId="62" xfId="0" applyFont="1" applyFill="1" applyBorder="1" applyAlignment="1" applyProtection="1">
      <alignment vertical="center"/>
    </xf>
    <xf numFmtId="41" fontId="15" fillId="0" borderId="0" xfId="2" applyFont="1" applyFill="1" applyBorder="1" applyAlignment="1" applyProtection="1">
      <alignment wrapText="1"/>
    </xf>
    <xf numFmtId="49" fontId="4" fillId="0" borderId="0" xfId="0" applyNumberFormat="1" applyFont="1" applyFill="1" applyBorder="1" applyAlignment="1">
      <alignment horizontal="left" indent="1"/>
    </xf>
    <xf numFmtId="4" fontId="4" fillId="0" borderId="0" xfId="1" applyNumberFormat="1" applyFont="1" applyFill="1" applyBorder="1" applyAlignment="1"/>
    <xf numFmtId="0" fontId="17" fillId="0" borderId="0" xfId="0" applyFont="1" applyBorder="1" applyAlignment="1"/>
    <xf numFmtId="49" fontId="3" fillId="3" borderId="30" xfId="0" applyNumberFormat="1" applyFont="1" applyFill="1" applyBorder="1" applyAlignment="1">
      <alignment horizontal="center" wrapText="1"/>
    </xf>
    <xf numFmtId="49" fontId="3" fillId="2" borderId="60" xfId="0" applyNumberFormat="1" applyFont="1" applyFill="1" applyBorder="1" applyAlignment="1">
      <alignment horizontal="center" wrapText="1"/>
    </xf>
    <xf numFmtId="43" fontId="4" fillId="4" borderId="60" xfId="0" applyNumberFormat="1" applyFont="1" applyFill="1" applyBorder="1" applyAlignment="1" applyProtection="1">
      <alignment horizontal="center"/>
    </xf>
    <xf numFmtId="43" fontId="4" fillId="4" borderId="65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>
      <alignment horizontal="left" wrapText="1" indent="3"/>
    </xf>
    <xf numFmtId="49" fontId="3" fillId="3" borderId="25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3" fontId="4" fillId="4" borderId="26" xfId="0" applyNumberFormat="1" applyFont="1" applyFill="1" applyBorder="1" applyAlignment="1" applyProtection="1">
      <alignment horizontal="center"/>
    </xf>
    <xf numFmtId="49" fontId="3" fillId="3" borderId="6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3" fontId="4" fillId="4" borderId="3" xfId="0" applyNumberFormat="1" applyFont="1" applyFill="1" applyBorder="1" applyAlignment="1" applyProtection="1">
      <alignment horizontal="center"/>
    </xf>
    <xf numFmtId="43" fontId="4" fillId="4" borderId="62" xfId="0" applyNumberFormat="1" applyFont="1" applyFill="1" applyBorder="1" applyAlignment="1" applyProtection="1">
      <alignment horizontal="center"/>
    </xf>
    <xf numFmtId="43" fontId="4" fillId="0" borderId="11" xfId="1" applyNumberFormat="1" applyFont="1" applyFill="1" applyBorder="1" applyAlignment="1" applyProtection="1">
      <alignment horizontal="center"/>
      <protection locked="0"/>
    </xf>
    <xf numFmtId="41" fontId="15" fillId="0" borderId="0" xfId="2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cuments\&#1043;&#1086;&#1076;&#1086;&#1074;&#1086;&#1081;%20&#1073;&#1091;&#1093;&#1075;&#1072;&#1083;&#1090;&#1077;&#1088;&#1089;&#1082;&#1080;&#1081;%20&#1086;&#1090;&#1095;&#1077;&#1090;%202011\&#1052;&#1040;&#1044;&#1054;&#1059;%20&#8470;%202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лужебный"/>
      <sheetName val="Общий"/>
      <sheetName val="Контроль"/>
      <sheetName val="730"/>
      <sheetName val="730.2"/>
      <sheetName val="710"/>
      <sheetName val="730.205"/>
      <sheetName val="721"/>
      <sheetName val="725"/>
      <sheetName val="НДС"/>
      <sheetName val="737 ин.ц. и инв."/>
      <sheetName val="737 СД и ГЗ"/>
      <sheetName val="768 ин.ц"/>
      <sheetName val="768 ГЗ"/>
      <sheetName val="768 инв"/>
      <sheetName val="768 СД"/>
      <sheetName val="768 ОС"/>
      <sheetName val="768 МЗ"/>
      <sheetName val="769 ин.ц. и инв. Д"/>
      <sheetName val="769 СД и ГЗ Д"/>
      <sheetName val="769 ин.ц. и инв. К"/>
      <sheetName val="769 СД и ГЗ К"/>
      <sheetName val="776 СД"/>
      <sheetName val="776 ГЗ"/>
      <sheetName val="776 ин.ц"/>
      <sheetName val="776 инвест."/>
      <sheetName val="779 ин.ц. и инв."/>
      <sheetName val="779 СД и ГЗ"/>
      <sheetName val="779 свр"/>
      <sheetName val="Приложение 1"/>
      <sheetName val="Приложение 2"/>
      <sheetName val="Приложение 3 ин.ц. и инв."/>
      <sheetName val="Приложение 3 СД и ГЗ"/>
      <sheetName val="Приложение 5 и.ц. и инв."/>
      <sheetName val="Приложение 5 СД и ГЗ"/>
      <sheetName val="ФР"/>
      <sheetName val="773 и.ц. и инв."/>
      <sheetName val="773 СД и ГЗ"/>
      <sheetName val="773 времен.распор."/>
      <sheetName val="766"/>
      <sheetName val="Download737"/>
    </sheetNames>
    <sheetDataSet>
      <sheetData sheetId="0" refreshError="1"/>
      <sheetData sheetId="1">
        <row r="8">
          <cell r="B8">
            <v>40909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35"/>
  <sheetViews>
    <sheetView tabSelected="1" workbookViewId="0">
      <selection activeCell="J9" sqref="J9"/>
    </sheetView>
  </sheetViews>
  <sheetFormatPr defaultRowHeight="15"/>
  <cols>
    <col min="1" max="1" width="57" style="25" customWidth="1"/>
    <col min="2" max="2" width="4.5703125" style="11" customWidth="1"/>
    <col min="3" max="10" width="12.7109375" customWidth="1"/>
    <col min="257" max="257" width="57" customWidth="1"/>
    <col min="258" max="258" width="4.5703125" customWidth="1"/>
    <col min="259" max="266" width="12.7109375" customWidth="1"/>
    <col min="513" max="513" width="57" customWidth="1"/>
    <col min="514" max="514" width="4.5703125" customWidth="1"/>
    <col min="515" max="522" width="12.7109375" customWidth="1"/>
    <col min="769" max="769" width="57" customWidth="1"/>
    <col min="770" max="770" width="4.5703125" customWidth="1"/>
    <col min="771" max="778" width="12.7109375" customWidth="1"/>
    <col min="1025" max="1025" width="57" customWidth="1"/>
    <col min="1026" max="1026" width="4.5703125" customWidth="1"/>
    <col min="1027" max="1034" width="12.7109375" customWidth="1"/>
    <col min="1281" max="1281" width="57" customWidth="1"/>
    <col min="1282" max="1282" width="4.5703125" customWidth="1"/>
    <col min="1283" max="1290" width="12.7109375" customWidth="1"/>
    <col min="1537" max="1537" width="57" customWidth="1"/>
    <col min="1538" max="1538" width="4.5703125" customWidth="1"/>
    <col min="1539" max="1546" width="12.7109375" customWidth="1"/>
    <col min="1793" max="1793" width="57" customWidth="1"/>
    <col min="1794" max="1794" width="4.5703125" customWidth="1"/>
    <col min="1795" max="1802" width="12.7109375" customWidth="1"/>
    <col min="2049" max="2049" width="57" customWidth="1"/>
    <col min="2050" max="2050" width="4.5703125" customWidth="1"/>
    <col min="2051" max="2058" width="12.7109375" customWidth="1"/>
    <col min="2305" max="2305" width="57" customWidth="1"/>
    <col min="2306" max="2306" width="4.5703125" customWidth="1"/>
    <col min="2307" max="2314" width="12.7109375" customWidth="1"/>
    <col min="2561" max="2561" width="57" customWidth="1"/>
    <col min="2562" max="2562" width="4.5703125" customWidth="1"/>
    <col min="2563" max="2570" width="12.7109375" customWidth="1"/>
    <col min="2817" max="2817" width="57" customWidth="1"/>
    <col min="2818" max="2818" width="4.5703125" customWidth="1"/>
    <col min="2819" max="2826" width="12.7109375" customWidth="1"/>
    <col min="3073" max="3073" width="57" customWidth="1"/>
    <col min="3074" max="3074" width="4.5703125" customWidth="1"/>
    <col min="3075" max="3082" width="12.7109375" customWidth="1"/>
    <col min="3329" max="3329" width="57" customWidth="1"/>
    <col min="3330" max="3330" width="4.5703125" customWidth="1"/>
    <col min="3331" max="3338" width="12.7109375" customWidth="1"/>
    <col min="3585" max="3585" width="57" customWidth="1"/>
    <col min="3586" max="3586" width="4.5703125" customWidth="1"/>
    <col min="3587" max="3594" width="12.7109375" customWidth="1"/>
    <col min="3841" max="3841" width="57" customWidth="1"/>
    <col min="3842" max="3842" width="4.5703125" customWidth="1"/>
    <col min="3843" max="3850" width="12.7109375" customWidth="1"/>
    <col min="4097" max="4097" width="57" customWidth="1"/>
    <col min="4098" max="4098" width="4.5703125" customWidth="1"/>
    <col min="4099" max="4106" width="12.7109375" customWidth="1"/>
    <col min="4353" max="4353" width="57" customWidth="1"/>
    <col min="4354" max="4354" width="4.5703125" customWidth="1"/>
    <col min="4355" max="4362" width="12.7109375" customWidth="1"/>
    <col min="4609" max="4609" width="57" customWidth="1"/>
    <col min="4610" max="4610" width="4.5703125" customWidth="1"/>
    <col min="4611" max="4618" width="12.7109375" customWidth="1"/>
    <col min="4865" max="4865" width="57" customWidth="1"/>
    <col min="4866" max="4866" width="4.5703125" customWidth="1"/>
    <col min="4867" max="4874" width="12.7109375" customWidth="1"/>
    <col min="5121" max="5121" width="57" customWidth="1"/>
    <col min="5122" max="5122" width="4.5703125" customWidth="1"/>
    <col min="5123" max="5130" width="12.7109375" customWidth="1"/>
    <col min="5377" max="5377" width="57" customWidth="1"/>
    <col min="5378" max="5378" width="4.5703125" customWidth="1"/>
    <col min="5379" max="5386" width="12.7109375" customWidth="1"/>
    <col min="5633" max="5633" width="57" customWidth="1"/>
    <col min="5634" max="5634" width="4.5703125" customWidth="1"/>
    <col min="5635" max="5642" width="12.7109375" customWidth="1"/>
    <col min="5889" max="5889" width="57" customWidth="1"/>
    <col min="5890" max="5890" width="4.5703125" customWidth="1"/>
    <col min="5891" max="5898" width="12.7109375" customWidth="1"/>
    <col min="6145" max="6145" width="57" customWidth="1"/>
    <col min="6146" max="6146" width="4.5703125" customWidth="1"/>
    <col min="6147" max="6154" width="12.7109375" customWidth="1"/>
    <col min="6401" max="6401" width="57" customWidth="1"/>
    <col min="6402" max="6402" width="4.5703125" customWidth="1"/>
    <col min="6403" max="6410" width="12.7109375" customWidth="1"/>
    <col min="6657" max="6657" width="57" customWidth="1"/>
    <col min="6658" max="6658" width="4.5703125" customWidth="1"/>
    <col min="6659" max="6666" width="12.7109375" customWidth="1"/>
    <col min="6913" max="6913" width="57" customWidth="1"/>
    <col min="6914" max="6914" width="4.5703125" customWidth="1"/>
    <col min="6915" max="6922" width="12.7109375" customWidth="1"/>
    <col min="7169" max="7169" width="57" customWidth="1"/>
    <col min="7170" max="7170" width="4.5703125" customWidth="1"/>
    <col min="7171" max="7178" width="12.7109375" customWidth="1"/>
    <col min="7425" max="7425" width="57" customWidth="1"/>
    <col min="7426" max="7426" width="4.5703125" customWidth="1"/>
    <col min="7427" max="7434" width="12.7109375" customWidth="1"/>
    <col min="7681" max="7681" width="57" customWidth="1"/>
    <col min="7682" max="7682" width="4.5703125" customWidth="1"/>
    <col min="7683" max="7690" width="12.7109375" customWidth="1"/>
    <col min="7937" max="7937" width="57" customWidth="1"/>
    <col min="7938" max="7938" width="4.5703125" customWidth="1"/>
    <col min="7939" max="7946" width="12.7109375" customWidth="1"/>
    <col min="8193" max="8193" width="57" customWidth="1"/>
    <col min="8194" max="8194" width="4.5703125" customWidth="1"/>
    <col min="8195" max="8202" width="12.7109375" customWidth="1"/>
    <col min="8449" max="8449" width="57" customWidth="1"/>
    <col min="8450" max="8450" width="4.5703125" customWidth="1"/>
    <col min="8451" max="8458" width="12.7109375" customWidth="1"/>
    <col min="8705" max="8705" width="57" customWidth="1"/>
    <col min="8706" max="8706" width="4.5703125" customWidth="1"/>
    <col min="8707" max="8714" width="12.7109375" customWidth="1"/>
    <col min="8961" max="8961" width="57" customWidth="1"/>
    <col min="8962" max="8962" width="4.5703125" customWidth="1"/>
    <col min="8963" max="8970" width="12.7109375" customWidth="1"/>
    <col min="9217" max="9217" width="57" customWidth="1"/>
    <col min="9218" max="9218" width="4.5703125" customWidth="1"/>
    <col min="9219" max="9226" width="12.7109375" customWidth="1"/>
    <col min="9473" max="9473" width="57" customWidth="1"/>
    <col min="9474" max="9474" width="4.5703125" customWidth="1"/>
    <col min="9475" max="9482" width="12.7109375" customWidth="1"/>
    <col min="9729" max="9729" width="57" customWidth="1"/>
    <col min="9730" max="9730" width="4.5703125" customWidth="1"/>
    <col min="9731" max="9738" width="12.7109375" customWidth="1"/>
    <col min="9985" max="9985" width="57" customWidth="1"/>
    <col min="9986" max="9986" width="4.5703125" customWidth="1"/>
    <col min="9987" max="9994" width="12.7109375" customWidth="1"/>
    <col min="10241" max="10241" width="57" customWidth="1"/>
    <col min="10242" max="10242" width="4.5703125" customWidth="1"/>
    <col min="10243" max="10250" width="12.7109375" customWidth="1"/>
    <col min="10497" max="10497" width="57" customWidth="1"/>
    <col min="10498" max="10498" width="4.5703125" customWidth="1"/>
    <col min="10499" max="10506" width="12.7109375" customWidth="1"/>
    <col min="10753" max="10753" width="57" customWidth="1"/>
    <col min="10754" max="10754" width="4.5703125" customWidth="1"/>
    <col min="10755" max="10762" width="12.7109375" customWidth="1"/>
    <col min="11009" max="11009" width="57" customWidth="1"/>
    <col min="11010" max="11010" width="4.5703125" customWidth="1"/>
    <col min="11011" max="11018" width="12.7109375" customWidth="1"/>
    <col min="11265" max="11265" width="57" customWidth="1"/>
    <col min="11266" max="11266" width="4.5703125" customWidth="1"/>
    <col min="11267" max="11274" width="12.7109375" customWidth="1"/>
    <col min="11521" max="11521" width="57" customWidth="1"/>
    <col min="11522" max="11522" width="4.5703125" customWidth="1"/>
    <col min="11523" max="11530" width="12.7109375" customWidth="1"/>
    <col min="11777" max="11777" width="57" customWidth="1"/>
    <col min="11778" max="11778" width="4.5703125" customWidth="1"/>
    <col min="11779" max="11786" width="12.7109375" customWidth="1"/>
    <col min="12033" max="12033" width="57" customWidth="1"/>
    <col min="12034" max="12034" width="4.5703125" customWidth="1"/>
    <col min="12035" max="12042" width="12.7109375" customWidth="1"/>
    <col min="12289" max="12289" width="57" customWidth="1"/>
    <col min="12290" max="12290" width="4.5703125" customWidth="1"/>
    <col min="12291" max="12298" width="12.7109375" customWidth="1"/>
    <col min="12545" max="12545" width="57" customWidth="1"/>
    <col min="12546" max="12546" width="4.5703125" customWidth="1"/>
    <col min="12547" max="12554" width="12.7109375" customWidth="1"/>
    <col min="12801" max="12801" width="57" customWidth="1"/>
    <col min="12802" max="12802" width="4.5703125" customWidth="1"/>
    <col min="12803" max="12810" width="12.7109375" customWidth="1"/>
    <col min="13057" max="13057" width="57" customWidth="1"/>
    <col min="13058" max="13058" width="4.5703125" customWidth="1"/>
    <col min="13059" max="13066" width="12.7109375" customWidth="1"/>
    <col min="13313" max="13313" width="57" customWidth="1"/>
    <col min="13314" max="13314" width="4.5703125" customWidth="1"/>
    <col min="13315" max="13322" width="12.7109375" customWidth="1"/>
    <col min="13569" max="13569" width="57" customWidth="1"/>
    <col min="13570" max="13570" width="4.5703125" customWidth="1"/>
    <col min="13571" max="13578" width="12.7109375" customWidth="1"/>
    <col min="13825" max="13825" width="57" customWidth="1"/>
    <col min="13826" max="13826" width="4.5703125" customWidth="1"/>
    <col min="13827" max="13834" width="12.7109375" customWidth="1"/>
    <col min="14081" max="14081" width="57" customWidth="1"/>
    <col min="14082" max="14082" width="4.5703125" customWidth="1"/>
    <col min="14083" max="14090" width="12.7109375" customWidth="1"/>
    <col min="14337" max="14337" width="57" customWidth="1"/>
    <col min="14338" max="14338" width="4.5703125" customWidth="1"/>
    <col min="14339" max="14346" width="12.7109375" customWidth="1"/>
    <col min="14593" max="14593" width="57" customWidth="1"/>
    <col min="14594" max="14594" width="4.5703125" customWidth="1"/>
    <col min="14595" max="14602" width="12.7109375" customWidth="1"/>
    <col min="14849" max="14849" width="57" customWidth="1"/>
    <col min="14850" max="14850" width="4.5703125" customWidth="1"/>
    <col min="14851" max="14858" width="12.7109375" customWidth="1"/>
    <col min="15105" max="15105" width="57" customWidth="1"/>
    <col min="15106" max="15106" width="4.5703125" customWidth="1"/>
    <col min="15107" max="15114" width="12.7109375" customWidth="1"/>
    <col min="15361" max="15361" width="57" customWidth="1"/>
    <col min="15362" max="15362" width="4.5703125" customWidth="1"/>
    <col min="15363" max="15370" width="12.7109375" customWidth="1"/>
    <col min="15617" max="15617" width="57" customWidth="1"/>
    <col min="15618" max="15618" width="4.5703125" customWidth="1"/>
    <col min="15619" max="15626" width="12.7109375" customWidth="1"/>
    <col min="15873" max="15873" width="57" customWidth="1"/>
    <col min="15874" max="15874" width="4.5703125" customWidth="1"/>
    <col min="15875" max="15882" width="12.7109375" customWidth="1"/>
    <col min="16129" max="16129" width="57" customWidth="1"/>
    <col min="16130" max="16130" width="4.5703125" customWidth="1"/>
    <col min="16131" max="16138" width="12.7109375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6.5" customHeight="1" thickBot="1">
      <c r="A2" s="3" t="str">
        <f>"на "&amp;TEXT(надату,"[$-F800]ДДДД, ММММ ДД, ГГГГ")</f>
        <v>на 1 января 2012 г.</v>
      </c>
      <c r="B2" s="3"/>
      <c r="C2" s="3"/>
      <c r="D2" s="3"/>
      <c r="E2" s="3"/>
      <c r="F2" s="3"/>
      <c r="G2" s="3"/>
      <c r="H2" s="3"/>
      <c r="I2" s="4"/>
      <c r="J2" s="5" t="s">
        <v>1</v>
      </c>
    </row>
    <row r="3" spans="1:10">
      <c r="A3" s="6" t="s">
        <v>2</v>
      </c>
      <c r="B3" s="7" t="s">
        <v>513</v>
      </c>
      <c r="C3" s="7"/>
      <c r="D3" s="7"/>
      <c r="E3" s="7"/>
      <c r="F3" s="7"/>
      <c r="G3" s="7"/>
      <c r="H3" s="8"/>
      <c r="I3" s="9" t="s">
        <v>3</v>
      </c>
      <c r="J3" s="10" t="s">
        <v>4</v>
      </c>
    </row>
    <row r="4" spans="1:10">
      <c r="A4" s="6" t="s">
        <v>5</v>
      </c>
      <c r="H4" s="12"/>
      <c r="I4" s="9" t="s">
        <v>6</v>
      </c>
      <c r="J4" s="13">
        <f>надату</f>
        <v>40909</v>
      </c>
    </row>
    <row r="5" spans="1:10">
      <c r="A5" s="6" t="s">
        <v>7</v>
      </c>
      <c r="H5" s="12"/>
      <c r="I5" s="9" t="s">
        <v>8</v>
      </c>
      <c r="J5" s="14" t="s">
        <v>518</v>
      </c>
    </row>
    <row r="6" spans="1:10">
      <c r="A6" s="6" t="s">
        <v>9</v>
      </c>
      <c r="H6" s="12"/>
      <c r="I6" s="9"/>
      <c r="J6" s="14"/>
    </row>
    <row r="7" spans="1:10">
      <c r="A7" s="6" t="s">
        <v>10</v>
      </c>
      <c r="B7" s="15" t="s">
        <v>514</v>
      </c>
      <c r="C7" s="15"/>
      <c r="D7" s="15"/>
      <c r="E7" s="15"/>
      <c r="F7" s="15"/>
      <c r="G7" s="15"/>
      <c r="H7" s="16"/>
      <c r="I7" s="9" t="s">
        <v>11</v>
      </c>
      <c r="J7" s="14" t="s">
        <v>516</v>
      </c>
    </row>
    <row r="8" spans="1:10">
      <c r="A8" s="6" t="s">
        <v>12</v>
      </c>
      <c r="B8" s="17"/>
      <c r="C8" s="17"/>
      <c r="D8" s="17"/>
      <c r="E8" s="17"/>
      <c r="F8" s="17"/>
      <c r="G8" s="17"/>
      <c r="H8" s="18"/>
      <c r="I8" s="9"/>
      <c r="J8" s="19"/>
    </row>
    <row r="9" spans="1:10">
      <c r="A9" s="20" t="s">
        <v>13</v>
      </c>
      <c r="B9" s="21"/>
      <c r="C9" s="22"/>
      <c r="D9" s="22"/>
      <c r="E9" s="22"/>
      <c r="F9" s="22"/>
      <c r="G9" s="22"/>
      <c r="H9" s="22"/>
      <c r="I9" s="9" t="s">
        <v>8</v>
      </c>
      <c r="J9" s="23" t="s">
        <v>517</v>
      </c>
    </row>
    <row r="10" spans="1:10">
      <c r="A10" s="6" t="s">
        <v>14</v>
      </c>
      <c r="B10" s="21"/>
      <c r="C10" s="22"/>
      <c r="D10" s="22"/>
      <c r="E10" s="22"/>
      <c r="F10" s="22"/>
      <c r="G10" s="22"/>
      <c r="H10" s="22"/>
      <c r="I10" s="9" t="s">
        <v>15</v>
      </c>
      <c r="J10" s="14" t="s">
        <v>442</v>
      </c>
    </row>
    <row r="11" spans="1:10">
      <c r="A11" s="24"/>
      <c r="B11" s="21"/>
      <c r="C11" s="22"/>
      <c r="D11" s="22"/>
      <c r="E11" s="22"/>
      <c r="F11" s="22"/>
      <c r="G11" s="22"/>
      <c r="H11" s="22"/>
      <c r="I11" s="9"/>
      <c r="J11" s="14"/>
    </row>
    <row r="12" spans="1:10" ht="12" customHeight="1" thickBot="1">
      <c r="B12" s="26"/>
      <c r="C12" s="27"/>
      <c r="D12" s="27"/>
      <c r="E12" s="27"/>
      <c r="F12" s="27"/>
      <c r="G12" s="27"/>
      <c r="H12" s="27"/>
      <c r="I12" s="28" t="s">
        <v>16</v>
      </c>
      <c r="J12" s="29" t="s">
        <v>17</v>
      </c>
    </row>
    <row r="13" spans="1:10" ht="12" customHeight="1">
      <c r="A13" s="30"/>
      <c r="B13" s="26"/>
      <c r="C13" s="31"/>
      <c r="D13" s="32"/>
      <c r="E13" s="32"/>
      <c r="F13" s="32"/>
      <c r="G13" s="32"/>
      <c r="H13" s="32"/>
      <c r="I13" s="32"/>
      <c r="J13" s="33"/>
    </row>
    <row r="14" spans="1:10" ht="13.5" customHeight="1">
      <c r="A14" s="34" t="s">
        <v>18</v>
      </c>
      <c r="B14" s="35" t="s">
        <v>19</v>
      </c>
      <c r="C14" s="35" t="s">
        <v>20</v>
      </c>
      <c r="D14" s="35"/>
      <c r="E14" s="35"/>
      <c r="F14" s="35"/>
      <c r="G14" s="35" t="s">
        <v>21</v>
      </c>
      <c r="H14" s="35"/>
      <c r="I14" s="35"/>
      <c r="J14" s="36"/>
    </row>
    <row r="15" spans="1:10" ht="62.25" customHeight="1">
      <c r="A15" s="34"/>
      <c r="B15" s="35"/>
      <c r="C15" s="37" t="s">
        <v>22</v>
      </c>
      <c r="D15" s="37" t="s">
        <v>23</v>
      </c>
      <c r="E15" s="37" t="s">
        <v>24</v>
      </c>
      <c r="F15" s="37" t="s">
        <v>25</v>
      </c>
      <c r="G15" s="37" t="s">
        <v>22</v>
      </c>
      <c r="H15" s="37" t="s">
        <v>23</v>
      </c>
      <c r="I15" s="37" t="s">
        <v>24</v>
      </c>
      <c r="J15" s="38" t="s">
        <v>25</v>
      </c>
    </row>
    <row r="16" spans="1:10" ht="10.5" customHeight="1" thickBot="1">
      <c r="A16" s="39">
        <v>1</v>
      </c>
      <c r="B16" s="40" t="s">
        <v>26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</row>
    <row r="17" spans="1:188" ht="12.75" customHeight="1">
      <c r="A17" s="42" t="s">
        <v>27</v>
      </c>
      <c r="B17" s="43"/>
      <c r="C17" s="44"/>
      <c r="D17" s="45"/>
      <c r="E17" s="45"/>
      <c r="F17" s="45"/>
      <c r="G17" s="45"/>
      <c r="H17" s="45"/>
      <c r="I17" s="45"/>
      <c r="J17" s="46"/>
    </row>
    <row r="18" spans="1:188" ht="14.25" customHeight="1">
      <c r="A18" s="47" t="s">
        <v>28</v>
      </c>
      <c r="B18" s="48" t="s">
        <v>29</v>
      </c>
      <c r="C18" s="49">
        <f>SUM(C19:C22)</f>
        <v>0</v>
      </c>
      <c r="D18" s="49">
        <f>SUM(D19:D22)</f>
        <v>2988274.77</v>
      </c>
      <c r="E18" s="49">
        <f>SUM(E19:E22)</f>
        <v>0</v>
      </c>
      <c r="F18" s="49">
        <f>C18+D18+E18</f>
        <v>2988274.77</v>
      </c>
      <c r="G18" s="49">
        <f>SUM(G19:G22)</f>
        <v>0</v>
      </c>
      <c r="H18" s="49">
        <f>SUM(H19:H22)</f>
        <v>3021214.77</v>
      </c>
      <c r="I18" s="49">
        <f>SUM(I19:I22)</f>
        <v>0</v>
      </c>
      <c r="J18" s="50">
        <f>G18+H18+I18</f>
        <v>3021214.77</v>
      </c>
    </row>
    <row r="19" spans="1:188" ht="23.25">
      <c r="A19" s="51" t="s">
        <v>30</v>
      </c>
      <c r="B19" s="52" t="s">
        <v>31</v>
      </c>
      <c r="C19" s="53"/>
      <c r="D19" s="53">
        <v>1482350.66</v>
      </c>
      <c r="E19" s="53"/>
      <c r="F19" s="49">
        <f t="shared" ref="F19:F63" si="0">C19+D19+E19</f>
        <v>1482350.66</v>
      </c>
      <c r="G19" s="54"/>
      <c r="H19" s="54">
        <v>1482350.66</v>
      </c>
      <c r="I19" s="54"/>
      <c r="J19" s="50">
        <f t="shared" ref="J19:J63" si="1">G19+H19+I19</f>
        <v>1482350.66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 t="s">
        <v>31</v>
      </c>
      <c r="BM19" s="56"/>
      <c r="BN19" s="56"/>
      <c r="BO19" s="56"/>
      <c r="BP19" s="56"/>
      <c r="BQ19" s="56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</row>
    <row r="20" spans="1:188">
      <c r="A20" s="58" t="s">
        <v>32</v>
      </c>
      <c r="B20" s="52" t="s">
        <v>33</v>
      </c>
      <c r="C20" s="53"/>
      <c r="D20" s="53"/>
      <c r="E20" s="53"/>
      <c r="F20" s="49">
        <f t="shared" si="0"/>
        <v>0</v>
      </c>
      <c r="G20" s="54"/>
      <c r="H20" s="54"/>
      <c r="I20" s="54"/>
      <c r="J20" s="50">
        <f t="shared" si="1"/>
        <v>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9"/>
      <c r="BM20" s="59"/>
      <c r="BN20" s="59"/>
      <c r="BO20" s="59"/>
      <c r="BP20" s="59"/>
      <c r="BQ20" s="59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</row>
    <row r="21" spans="1:188">
      <c r="A21" s="58" t="s">
        <v>34</v>
      </c>
      <c r="B21" s="61" t="s">
        <v>35</v>
      </c>
      <c r="C21" s="62"/>
      <c r="D21" s="62">
        <v>1505924.11</v>
      </c>
      <c r="E21" s="62"/>
      <c r="F21" s="49">
        <f t="shared" si="0"/>
        <v>1505924.11</v>
      </c>
      <c r="G21" s="63"/>
      <c r="H21" s="63">
        <v>1538864.11</v>
      </c>
      <c r="I21" s="63"/>
      <c r="J21" s="50">
        <f t="shared" si="1"/>
        <v>1538864.11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9"/>
      <c r="BM21" s="59"/>
      <c r="BN21" s="59"/>
      <c r="BO21" s="59"/>
      <c r="BP21" s="59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</row>
    <row r="22" spans="1:188">
      <c r="A22" s="58" t="s">
        <v>36</v>
      </c>
      <c r="B22" s="61" t="s">
        <v>37</v>
      </c>
      <c r="C22" s="65"/>
      <c r="D22" s="65"/>
      <c r="E22" s="65"/>
      <c r="F22" s="49">
        <f t="shared" si="0"/>
        <v>0</v>
      </c>
      <c r="G22" s="66"/>
      <c r="H22" s="66"/>
      <c r="I22" s="66"/>
      <c r="J22" s="50">
        <f t="shared" si="1"/>
        <v>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9"/>
      <c r="BM22" s="59"/>
      <c r="BN22" s="59"/>
      <c r="BO22" s="59"/>
      <c r="BP22" s="59"/>
      <c r="BQ22" s="59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</row>
    <row r="23" spans="1:188" ht="15.75" customHeight="1">
      <c r="A23" s="67" t="s">
        <v>38</v>
      </c>
      <c r="B23" s="48" t="s">
        <v>39</v>
      </c>
      <c r="C23" s="49">
        <f>SUM(C24:C27)</f>
        <v>0</v>
      </c>
      <c r="D23" s="49">
        <f>SUM(D24:D27)</f>
        <v>1462708.95</v>
      </c>
      <c r="E23" s="49">
        <f>SUM(E24:E27)</f>
        <v>0</v>
      </c>
      <c r="F23" s="49">
        <f t="shared" si="0"/>
        <v>1462708.95</v>
      </c>
      <c r="G23" s="49">
        <f>SUM(G24:G27)</f>
        <v>0</v>
      </c>
      <c r="H23" s="49">
        <f>SUM(H24:H27)</f>
        <v>1521831.49</v>
      </c>
      <c r="I23" s="49">
        <f>SUM(I24:I27)</f>
        <v>0</v>
      </c>
      <c r="J23" s="50">
        <f t="shared" si="1"/>
        <v>1521831.49</v>
      </c>
    </row>
    <row r="24" spans="1:188" ht="23.25">
      <c r="A24" s="51" t="s">
        <v>40</v>
      </c>
      <c r="B24" s="68" t="s">
        <v>41</v>
      </c>
      <c r="C24" s="69"/>
      <c r="D24" s="69">
        <v>936145.61</v>
      </c>
      <c r="E24" s="69"/>
      <c r="F24" s="49">
        <f t="shared" si="0"/>
        <v>936145.61</v>
      </c>
      <c r="G24" s="70"/>
      <c r="H24" s="70">
        <v>941762.09</v>
      </c>
      <c r="I24" s="70"/>
      <c r="J24" s="50">
        <f t="shared" si="1"/>
        <v>941762.09</v>
      </c>
    </row>
    <row r="25" spans="1:188" ht="22.5">
      <c r="A25" s="71" t="s">
        <v>42</v>
      </c>
      <c r="B25" s="68" t="s">
        <v>43</v>
      </c>
      <c r="C25" s="69"/>
      <c r="D25" s="69"/>
      <c r="E25" s="69"/>
      <c r="F25" s="49">
        <f t="shared" si="0"/>
        <v>0</v>
      </c>
      <c r="G25" s="70"/>
      <c r="H25" s="70"/>
      <c r="I25" s="70"/>
      <c r="J25" s="50">
        <f t="shared" si="1"/>
        <v>0</v>
      </c>
    </row>
    <row r="26" spans="1:188">
      <c r="A26" s="58" t="s">
        <v>44</v>
      </c>
      <c r="B26" s="72" t="s">
        <v>45</v>
      </c>
      <c r="C26" s="73"/>
      <c r="D26" s="73">
        <v>526563.34</v>
      </c>
      <c r="E26" s="73"/>
      <c r="F26" s="49">
        <f t="shared" si="0"/>
        <v>526563.34</v>
      </c>
      <c r="G26" s="74"/>
      <c r="H26" s="74">
        <v>580069.4</v>
      </c>
      <c r="I26" s="74"/>
      <c r="J26" s="50">
        <f t="shared" si="1"/>
        <v>580069.4</v>
      </c>
    </row>
    <row r="27" spans="1:188">
      <c r="A27" s="58" t="s">
        <v>46</v>
      </c>
      <c r="B27" s="48" t="s">
        <v>47</v>
      </c>
      <c r="C27" s="49"/>
      <c r="D27" s="49"/>
      <c r="E27" s="49"/>
      <c r="F27" s="49">
        <f t="shared" si="0"/>
        <v>0</v>
      </c>
      <c r="G27" s="75"/>
      <c r="H27" s="75"/>
      <c r="I27" s="75"/>
      <c r="J27" s="50">
        <f t="shared" si="1"/>
        <v>0</v>
      </c>
    </row>
    <row r="28" spans="1:188" ht="15.75" customHeight="1">
      <c r="A28" s="47" t="s">
        <v>48</v>
      </c>
      <c r="B28" s="48" t="s">
        <v>49</v>
      </c>
      <c r="C28" s="73">
        <f>SUM(C29:C32)</f>
        <v>0</v>
      </c>
      <c r="D28" s="73">
        <f>SUM(D29:D32)</f>
        <v>1525565.82</v>
      </c>
      <c r="E28" s="73">
        <f>SUM(E29:E32)</f>
        <v>0</v>
      </c>
      <c r="F28" s="73">
        <f t="shared" si="0"/>
        <v>1525565.82</v>
      </c>
      <c r="G28" s="73">
        <f>SUM(G29:G32)</f>
        <v>0</v>
      </c>
      <c r="H28" s="73">
        <f>SUM(H29:H32)</f>
        <v>1499383.28</v>
      </c>
      <c r="I28" s="73">
        <f>SUM(I29:I32)</f>
        <v>0</v>
      </c>
      <c r="J28" s="76">
        <f t="shared" si="1"/>
        <v>1499383.28</v>
      </c>
    </row>
    <row r="29" spans="1:188" ht="34.5">
      <c r="A29" s="51" t="s">
        <v>50</v>
      </c>
      <c r="B29" s="68" t="s">
        <v>51</v>
      </c>
      <c r="C29" s="77">
        <f t="shared" ref="C29:E32" si="2">C19-C24</f>
        <v>0</v>
      </c>
      <c r="D29" s="77">
        <f t="shared" si="2"/>
        <v>546205.04999999993</v>
      </c>
      <c r="E29" s="77">
        <f t="shared" si="2"/>
        <v>0</v>
      </c>
      <c r="F29" s="73">
        <f t="shared" si="0"/>
        <v>546205.04999999993</v>
      </c>
      <c r="G29" s="77">
        <f t="shared" ref="G29:I32" si="3">G19-G24</f>
        <v>0</v>
      </c>
      <c r="H29" s="77">
        <f t="shared" si="3"/>
        <v>540588.56999999995</v>
      </c>
      <c r="I29" s="77">
        <f t="shared" si="3"/>
        <v>0</v>
      </c>
      <c r="J29" s="76">
        <f t="shared" si="1"/>
        <v>540588.56999999995</v>
      </c>
    </row>
    <row r="30" spans="1:188" ht="22.5">
      <c r="A30" s="78" t="s">
        <v>52</v>
      </c>
      <c r="B30" s="68" t="s">
        <v>53</v>
      </c>
      <c r="C30" s="77">
        <f t="shared" si="2"/>
        <v>0</v>
      </c>
      <c r="D30" s="77">
        <f t="shared" si="2"/>
        <v>0</v>
      </c>
      <c r="E30" s="77">
        <f t="shared" si="2"/>
        <v>0</v>
      </c>
      <c r="F30" s="73">
        <f t="shared" si="0"/>
        <v>0</v>
      </c>
      <c r="G30" s="77">
        <f t="shared" si="3"/>
        <v>0</v>
      </c>
      <c r="H30" s="77">
        <f t="shared" si="3"/>
        <v>0</v>
      </c>
      <c r="I30" s="77">
        <f t="shared" si="3"/>
        <v>0</v>
      </c>
      <c r="J30" s="76">
        <f t="shared" si="1"/>
        <v>0</v>
      </c>
    </row>
    <row r="31" spans="1:188" ht="22.5">
      <c r="A31" s="78" t="s">
        <v>54</v>
      </c>
      <c r="B31" s="72" t="s">
        <v>55</v>
      </c>
      <c r="C31" s="77">
        <f t="shared" si="2"/>
        <v>0</v>
      </c>
      <c r="D31" s="77">
        <f t="shared" si="2"/>
        <v>979360.77000000014</v>
      </c>
      <c r="E31" s="77">
        <f t="shared" si="2"/>
        <v>0</v>
      </c>
      <c r="F31" s="73">
        <f t="shared" si="0"/>
        <v>979360.77000000014</v>
      </c>
      <c r="G31" s="77">
        <f t="shared" si="3"/>
        <v>0</v>
      </c>
      <c r="H31" s="77">
        <f t="shared" si="3"/>
        <v>958794.71000000008</v>
      </c>
      <c r="I31" s="77">
        <f t="shared" si="3"/>
        <v>0</v>
      </c>
      <c r="J31" s="76">
        <f t="shared" si="1"/>
        <v>958794.71000000008</v>
      </c>
    </row>
    <row r="32" spans="1:188">
      <c r="A32" s="79" t="s">
        <v>56</v>
      </c>
      <c r="B32" s="48" t="s">
        <v>57</v>
      </c>
      <c r="C32" s="73">
        <f t="shared" si="2"/>
        <v>0</v>
      </c>
      <c r="D32" s="73">
        <f t="shared" si="2"/>
        <v>0</v>
      </c>
      <c r="E32" s="73">
        <f t="shared" si="2"/>
        <v>0</v>
      </c>
      <c r="F32" s="73">
        <f t="shared" si="0"/>
        <v>0</v>
      </c>
      <c r="G32" s="73">
        <f t="shared" si="3"/>
        <v>0</v>
      </c>
      <c r="H32" s="73">
        <f t="shared" si="3"/>
        <v>0</v>
      </c>
      <c r="I32" s="73">
        <f t="shared" si="3"/>
        <v>0</v>
      </c>
      <c r="J32" s="76">
        <f t="shared" si="1"/>
        <v>0</v>
      </c>
    </row>
    <row r="33" spans="1:10" ht="16.5" customHeight="1">
      <c r="A33" s="80" t="s">
        <v>58</v>
      </c>
      <c r="B33" s="48" t="s">
        <v>59</v>
      </c>
      <c r="C33" s="49">
        <f>SUM(C34:C36)</f>
        <v>0</v>
      </c>
      <c r="D33" s="49">
        <f>SUM(D34:D36)</f>
        <v>0</v>
      </c>
      <c r="E33" s="49">
        <f>SUM(E34:E36)</f>
        <v>0</v>
      </c>
      <c r="F33" s="49">
        <f t="shared" si="0"/>
        <v>0</v>
      </c>
      <c r="G33" s="49">
        <f>SUM(G34:G36)</f>
        <v>0</v>
      </c>
      <c r="H33" s="49">
        <f>SUM(H34:H36)</f>
        <v>0</v>
      </c>
      <c r="I33" s="49">
        <f>SUM(I34:I36)</f>
        <v>0</v>
      </c>
      <c r="J33" s="50">
        <f t="shared" si="1"/>
        <v>0</v>
      </c>
    </row>
    <row r="34" spans="1:10" ht="24.75" customHeight="1">
      <c r="A34" s="81" t="s">
        <v>60</v>
      </c>
      <c r="B34" s="82" t="s">
        <v>61</v>
      </c>
      <c r="C34" s="83"/>
      <c r="D34" s="84"/>
      <c r="E34" s="84"/>
      <c r="F34" s="49">
        <f t="shared" si="0"/>
        <v>0</v>
      </c>
      <c r="G34" s="85"/>
      <c r="H34" s="85"/>
      <c r="I34" s="85"/>
      <c r="J34" s="50">
        <f t="shared" si="1"/>
        <v>0</v>
      </c>
    </row>
    <row r="35" spans="1:10">
      <c r="A35" s="81" t="s">
        <v>62</v>
      </c>
      <c r="B35" s="68" t="s">
        <v>63</v>
      </c>
      <c r="C35" s="69"/>
      <c r="D35" s="69"/>
      <c r="E35" s="69"/>
      <c r="F35" s="49">
        <f t="shared" si="0"/>
        <v>0</v>
      </c>
      <c r="G35" s="70"/>
      <c r="H35" s="70"/>
      <c r="I35" s="70"/>
      <c r="J35" s="50">
        <f t="shared" si="1"/>
        <v>0</v>
      </c>
    </row>
    <row r="36" spans="1:10">
      <c r="A36" s="80" t="s">
        <v>64</v>
      </c>
      <c r="B36" s="86" t="s">
        <v>65</v>
      </c>
      <c r="C36" s="73"/>
      <c r="D36" s="73"/>
      <c r="E36" s="73"/>
      <c r="F36" s="49">
        <f t="shared" si="0"/>
        <v>0</v>
      </c>
      <c r="G36" s="74"/>
      <c r="H36" s="74"/>
      <c r="I36" s="74"/>
      <c r="J36" s="50">
        <f t="shared" si="1"/>
        <v>0</v>
      </c>
    </row>
    <row r="37" spans="1:10" ht="12" customHeight="1">
      <c r="A37" s="30"/>
      <c r="B37" s="26"/>
      <c r="C37" s="31"/>
      <c r="D37" s="32"/>
      <c r="E37" s="32"/>
      <c r="F37" s="32"/>
      <c r="G37" s="32"/>
      <c r="H37" s="32"/>
      <c r="I37" s="32"/>
      <c r="J37" s="33"/>
    </row>
    <row r="38" spans="1:10" ht="13.5" customHeight="1">
      <c r="A38" s="34" t="s">
        <v>18</v>
      </c>
      <c r="B38" s="35" t="s">
        <v>19</v>
      </c>
      <c r="C38" s="35" t="s">
        <v>20</v>
      </c>
      <c r="D38" s="35"/>
      <c r="E38" s="35"/>
      <c r="F38" s="35"/>
      <c r="G38" s="35" t="s">
        <v>21</v>
      </c>
      <c r="H38" s="35"/>
      <c r="I38" s="35"/>
      <c r="J38" s="36"/>
    </row>
    <row r="39" spans="1:10" ht="62.25" customHeight="1">
      <c r="A39" s="34"/>
      <c r="B39" s="35"/>
      <c r="C39" s="37" t="s">
        <v>22</v>
      </c>
      <c r="D39" s="37" t="s">
        <v>23</v>
      </c>
      <c r="E39" s="37" t="s">
        <v>24</v>
      </c>
      <c r="F39" s="37" t="s">
        <v>25</v>
      </c>
      <c r="G39" s="37" t="s">
        <v>22</v>
      </c>
      <c r="H39" s="37" t="s">
        <v>23</v>
      </c>
      <c r="I39" s="37" t="s">
        <v>24</v>
      </c>
      <c r="J39" s="38" t="s">
        <v>25</v>
      </c>
    </row>
    <row r="40" spans="1:10" ht="10.5" customHeight="1" thickBot="1">
      <c r="A40" s="39">
        <v>1</v>
      </c>
      <c r="B40" s="40" t="s">
        <v>26</v>
      </c>
      <c r="C40" s="41">
        <v>3</v>
      </c>
      <c r="D40" s="41">
        <v>4</v>
      </c>
      <c r="E40" s="41">
        <v>5</v>
      </c>
      <c r="F40" s="41">
        <v>6</v>
      </c>
      <c r="G40" s="41">
        <v>7</v>
      </c>
      <c r="H40" s="41">
        <v>8</v>
      </c>
      <c r="I40" s="41">
        <v>9</v>
      </c>
      <c r="J40" s="41">
        <v>10</v>
      </c>
    </row>
    <row r="41" spans="1:10" ht="15" customHeight="1">
      <c r="A41" s="80" t="s">
        <v>66</v>
      </c>
      <c r="B41" s="87" t="s">
        <v>67</v>
      </c>
      <c r="C41" s="88">
        <f>C42+C43+C44</f>
        <v>0</v>
      </c>
      <c r="D41" s="88">
        <f>D42+D43+D44</f>
        <v>0</v>
      </c>
      <c r="E41" s="88">
        <f>E42+E43+E44</f>
        <v>0</v>
      </c>
      <c r="F41" s="88">
        <f t="shared" si="0"/>
        <v>0</v>
      </c>
      <c r="G41" s="88">
        <f>G42+G43+G44</f>
        <v>0</v>
      </c>
      <c r="H41" s="88">
        <f>H42+H43+H44</f>
        <v>0</v>
      </c>
      <c r="I41" s="88">
        <f>I42+I43+I44</f>
        <v>0</v>
      </c>
      <c r="J41" s="89">
        <f t="shared" si="1"/>
        <v>0</v>
      </c>
    </row>
    <row r="42" spans="1:10" ht="21.75" customHeight="1">
      <c r="A42" s="81" t="s">
        <v>68</v>
      </c>
      <c r="B42" s="72" t="s">
        <v>69</v>
      </c>
      <c r="C42" s="90"/>
      <c r="D42" s="90"/>
      <c r="E42" s="90"/>
      <c r="F42" s="49">
        <f t="shared" si="0"/>
        <v>0</v>
      </c>
      <c r="G42" s="91"/>
      <c r="H42" s="91"/>
      <c r="I42" s="91"/>
      <c r="J42" s="50">
        <f t="shared" si="1"/>
        <v>0</v>
      </c>
    </row>
    <row r="43" spans="1:10">
      <c r="A43" s="81" t="s">
        <v>70</v>
      </c>
      <c r="B43" s="72" t="s">
        <v>71</v>
      </c>
      <c r="C43" s="90"/>
      <c r="D43" s="90"/>
      <c r="E43" s="90"/>
      <c r="F43" s="49">
        <f t="shared" si="0"/>
        <v>0</v>
      </c>
      <c r="G43" s="91"/>
      <c r="H43" s="91"/>
      <c r="I43" s="91"/>
      <c r="J43" s="50">
        <f t="shared" si="1"/>
        <v>0</v>
      </c>
    </row>
    <row r="44" spans="1:10">
      <c r="A44" s="81" t="s">
        <v>72</v>
      </c>
      <c r="B44" s="72" t="s">
        <v>73</v>
      </c>
      <c r="C44" s="90"/>
      <c r="D44" s="90"/>
      <c r="E44" s="90"/>
      <c r="F44" s="92">
        <f t="shared" si="0"/>
        <v>0</v>
      </c>
      <c r="G44" s="91"/>
      <c r="H44" s="91"/>
      <c r="I44" s="91"/>
      <c r="J44" s="93">
        <f t="shared" si="1"/>
        <v>0</v>
      </c>
    </row>
    <row r="45" spans="1:10" ht="15.75" customHeight="1">
      <c r="A45" s="80" t="s">
        <v>74</v>
      </c>
      <c r="B45" s="72" t="s">
        <v>75</v>
      </c>
      <c r="C45" s="92">
        <f>C46+C47+C48</f>
        <v>0</v>
      </c>
      <c r="D45" s="92">
        <f>D46+D47+D48</f>
        <v>0</v>
      </c>
      <c r="E45" s="92">
        <f>E46+E47+E48</f>
        <v>0</v>
      </c>
      <c r="F45" s="92">
        <f t="shared" si="0"/>
        <v>0</v>
      </c>
      <c r="G45" s="92">
        <f>G46+G47+G48</f>
        <v>0</v>
      </c>
      <c r="H45" s="92">
        <f>H46+H47+H48</f>
        <v>0</v>
      </c>
      <c r="I45" s="92">
        <f>I46+I47+I48</f>
        <v>0</v>
      </c>
      <c r="J45" s="93">
        <f t="shared" si="1"/>
        <v>0</v>
      </c>
    </row>
    <row r="46" spans="1:10" ht="34.5">
      <c r="A46" s="81" t="s">
        <v>76</v>
      </c>
      <c r="B46" s="72" t="s">
        <v>77</v>
      </c>
      <c r="C46" s="90">
        <f t="shared" ref="C46:E48" si="4">C34-C42</f>
        <v>0</v>
      </c>
      <c r="D46" s="90">
        <f t="shared" si="4"/>
        <v>0</v>
      </c>
      <c r="E46" s="90">
        <f t="shared" si="4"/>
        <v>0</v>
      </c>
      <c r="F46" s="49">
        <f t="shared" si="0"/>
        <v>0</v>
      </c>
      <c r="G46" s="90">
        <f t="shared" ref="G46:I48" si="5">G34-G42</f>
        <v>0</v>
      </c>
      <c r="H46" s="90">
        <f t="shared" si="5"/>
        <v>0</v>
      </c>
      <c r="I46" s="90">
        <f t="shared" si="5"/>
        <v>0</v>
      </c>
      <c r="J46" s="50">
        <f t="shared" si="1"/>
        <v>0</v>
      </c>
    </row>
    <row r="47" spans="1:10" ht="23.25">
      <c r="A47" s="81" t="s">
        <v>78</v>
      </c>
      <c r="B47" s="72" t="s">
        <v>79</v>
      </c>
      <c r="C47" s="90">
        <f t="shared" si="4"/>
        <v>0</v>
      </c>
      <c r="D47" s="90">
        <f t="shared" si="4"/>
        <v>0</v>
      </c>
      <c r="E47" s="90">
        <f t="shared" si="4"/>
        <v>0</v>
      </c>
      <c r="F47" s="49">
        <f t="shared" si="0"/>
        <v>0</v>
      </c>
      <c r="G47" s="90">
        <f t="shared" si="5"/>
        <v>0</v>
      </c>
      <c r="H47" s="90">
        <f t="shared" si="5"/>
        <v>0</v>
      </c>
      <c r="I47" s="90">
        <f t="shared" si="5"/>
        <v>0</v>
      </c>
      <c r="J47" s="50">
        <f t="shared" si="1"/>
        <v>0</v>
      </c>
    </row>
    <row r="48" spans="1:10" ht="15.75" customHeight="1">
      <c r="A48" s="94" t="s">
        <v>80</v>
      </c>
      <c r="B48" s="72" t="s">
        <v>81</v>
      </c>
      <c r="C48" s="90">
        <f t="shared" si="4"/>
        <v>0</v>
      </c>
      <c r="D48" s="90">
        <f t="shared" si="4"/>
        <v>0</v>
      </c>
      <c r="E48" s="90">
        <f t="shared" si="4"/>
        <v>0</v>
      </c>
      <c r="F48" s="49">
        <f t="shared" si="0"/>
        <v>0</v>
      </c>
      <c r="G48" s="90">
        <f t="shared" si="5"/>
        <v>0</v>
      </c>
      <c r="H48" s="90">
        <f t="shared" si="5"/>
        <v>0</v>
      </c>
      <c r="I48" s="90">
        <f t="shared" si="5"/>
        <v>0</v>
      </c>
      <c r="J48" s="50">
        <f t="shared" si="1"/>
        <v>0</v>
      </c>
    </row>
    <row r="49" spans="1:63" ht="18" customHeight="1">
      <c r="A49" s="94" t="s">
        <v>82</v>
      </c>
      <c r="B49" s="95" t="s">
        <v>83</v>
      </c>
      <c r="C49" s="49"/>
      <c r="D49" s="96"/>
      <c r="E49" s="96"/>
      <c r="F49" s="49">
        <f t="shared" si="0"/>
        <v>0</v>
      </c>
      <c r="G49" s="97"/>
      <c r="H49" s="97"/>
      <c r="I49" s="97"/>
      <c r="J49" s="50">
        <f t="shared" si="1"/>
        <v>0</v>
      </c>
    </row>
    <row r="50" spans="1:63" ht="12.95" customHeight="1">
      <c r="A50" s="80" t="s">
        <v>84</v>
      </c>
      <c r="B50" s="95" t="s">
        <v>85</v>
      </c>
      <c r="C50" s="49"/>
      <c r="D50" s="96">
        <v>43892</v>
      </c>
      <c r="E50" s="96"/>
      <c r="F50" s="49">
        <f t="shared" si="0"/>
        <v>43892</v>
      </c>
      <c r="G50" s="97"/>
      <c r="H50" s="97">
        <v>113945.92</v>
      </c>
      <c r="I50" s="97"/>
      <c r="J50" s="50">
        <f t="shared" si="1"/>
        <v>113945.92</v>
      </c>
    </row>
    <row r="51" spans="1:63" ht="26.25" customHeight="1">
      <c r="A51" s="81" t="s">
        <v>86</v>
      </c>
      <c r="B51" s="95" t="s">
        <v>87</v>
      </c>
      <c r="C51" s="49"/>
      <c r="D51" s="49"/>
      <c r="E51" s="49"/>
      <c r="F51" s="49">
        <f t="shared" si="0"/>
        <v>0</v>
      </c>
      <c r="G51" s="75"/>
      <c r="H51" s="75"/>
      <c r="I51" s="75"/>
      <c r="J51" s="50">
        <f t="shared" si="1"/>
        <v>0</v>
      </c>
    </row>
    <row r="52" spans="1:63" ht="12.95" customHeight="1">
      <c r="A52" s="80" t="s">
        <v>88</v>
      </c>
      <c r="B52" s="95" t="s">
        <v>89</v>
      </c>
      <c r="C52" s="49">
        <f>SUM(C53:C56)</f>
        <v>0</v>
      </c>
      <c r="D52" s="49">
        <f>SUM(D53:D56)</f>
        <v>0</v>
      </c>
      <c r="E52" s="49">
        <f>SUM(E53:E56)</f>
        <v>0</v>
      </c>
      <c r="F52" s="49">
        <f t="shared" si="0"/>
        <v>0</v>
      </c>
      <c r="G52" s="49">
        <f>SUM(G53:G56)</f>
        <v>0</v>
      </c>
      <c r="H52" s="49">
        <f>SUM(H53:H56)</f>
        <v>0</v>
      </c>
      <c r="I52" s="49">
        <f>SUM(I53:I56)</f>
        <v>0</v>
      </c>
      <c r="J52" s="50">
        <f t="shared" si="1"/>
        <v>0</v>
      </c>
    </row>
    <row r="53" spans="1:63" ht="23.25">
      <c r="A53" s="81" t="s">
        <v>90</v>
      </c>
      <c r="B53" s="95" t="s">
        <v>91</v>
      </c>
      <c r="C53" s="73"/>
      <c r="D53" s="98"/>
      <c r="E53" s="98"/>
      <c r="F53" s="49">
        <f t="shared" si="0"/>
        <v>0</v>
      </c>
      <c r="G53" s="99"/>
      <c r="H53" s="99"/>
      <c r="I53" s="99"/>
      <c r="J53" s="50">
        <f t="shared" si="1"/>
        <v>0</v>
      </c>
    </row>
    <row r="54" spans="1:63">
      <c r="A54" s="81" t="s">
        <v>92</v>
      </c>
      <c r="B54" s="95" t="s">
        <v>93</v>
      </c>
      <c r="C54" s="73"/>
      <c r="D54" s="98"/>
      <c r="E54" s="98"/>
      <c r="F54" s="49">
        <f t="shared" si="0"/>
        <v>0</v>
      </c>
      <c r="G54" s="99"/>
      <c r="H54" s="99"/>
      <c r="I54" s="99"/>
      <c r="J54" s="50">
        <f t="shared" si="1"/>
        <v>0</v>
      </c>
    </row>
    <row r="55" spans="1:63" ht="12.95" customHeight="1">
      <c r="A55" s="81" t="s">
        <v>94</v>
      </c>
      <c r="B55" s="95" t="s">
        <v>95</v>
      </c>
      <c r="C55" s="73"/>
      <c r="D55" s="98"/>
      <c r="E55" s="98"/>
      <c r="F55" s="49">
        <f t="shared" si="0"/>
        <v>0</v>
      </c>
      <c r="G55" s="99"/>
      <c r="H55" s="99"/>
      <c r="I55" s="99"/>
      <c r="J55" s="50">
        <f t="shared" si="1"/>
        <v>0</v>
      </c>
    </row>
    <row r="56" spans="1:63" ht="12.95" customHeight="1">
      <c r="A56" s="81" t="s">
        <v>96</v>
      </c>
      <c r="B56" s="95" t="s">
        <v>97</v>
      </c>
      <c r="C56" s="100"/>
      <c r="D56" s="98"/>
      <c r="E56" s="98"/>
      <c r="F56" s="49">
        <f t="shared" si="0"/>
        <v>0</v>
      </c>
      <c r="G56" s="99"/>
      <c r="H56" s="99"/>
      <c r="I56" s="99"/>
      <c r="J56" s="50">
        <f t="shared" si="1"/>
        <v>0</v>
      </c>
    </row>
    <row r="57" spans="1:63" ht="12.75" customHeight="1">
      <c r="A57" s="80" t="s">
        <v>98</v>
      </c>
      <c r="B57" s="95" t="s">
        <v>99</v>
      </c>
      <c r="C57" s="73">
        <f>C58+C59+C60+C61</f>
        <v>0</v>
      </c>
      <c r="D57" s="73">
        <f>D58+D59+D60+D61</f>
        <v>0</v>
      </c>
      <c r="E57" s="73">
        <f>E58+E59+E60+E61</f>
        <v>0</v>
      </c>
      <c r="F57" s="49">
        <f t="shared" si="0"/>
        <v>0</v>
      </c>
      <c r="G57" s="73">
        <f>G58+G59+G60+G61</f>
        <v>0</v>
      </c>
      <c r="H57" s="73">
        <f>H58+H59+H60+H61</f>
        <v>0</v>
      </c>
      <c r="I57" s="73">
        <f>I58+I59+I60+I61</f>
        <v>0</v>
      </c>
      <c r="J57" s="50">
        <f t="shared" si="1"/>
        <v>0</v>
      </c>
    </row>
    <row r="58" spans="1:63" ht="22.5">
      <c r="A58" s="101" t="s">
        <v>100</v>
      </c>
      <c r="B58" s="102" t="s">
        <v>101</v>
      </c>
      <c r="C58" s="98"/>
      <c r="D58" s="98"/>
      <c r="E58" s="98"/>
      <c r="F58" s="49">
        <f t="shared" si="0"/>
        <v>0</v>
      </c>
      <c r="G58" s="99"/>
      <c r="H58" s="99"/>
      <c r="I58" s="99"/>
      <c r="J58" s="50">
        <f t="shared" si="1"/>
        <v>0</v>
      </c>
    </row>
    <row r="59" spans="1:63">
      <c r="A59" s="103" t="s">
        <v>102</v>
      </c>
      <c r="B59" s="104">
        <v>102</v>
      </c>
      <c r="C59" s="105"/>
      <c r="D59" s="105"/>
      <c r="E59" s="105"/>
      <c r="F59" s="49">
        <f t="shared" si="0"/>
        <v>0</v>
      </c>
      <c r="G59" s="106"/>
      <c r="H59" s="106"/>
      <c r="I59" s="106"/>
      <c r="J59" s="50">
        <f t="shared" si="1"/>
        <v>0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</row>
    <row r="60" spans="1:63">
      <c r="A60" s="108" t="s">
        <v>103</v>
      </c>
      <c r="B60" s="109">
        <v>103</v>
      </c>
      <c r="C60" s="110"/>
      <c r="D60" s="110"/>
      <c r="E60" s="110"/>
      <c r="F60" s="49">
        <f t="shared" si="0"/>
        <v>0</v>
      </c>
      <c r="G60" s="111"/>
      <c r="H60" s="111"/>
      <c r="I60" s="111"/>
      <c r="J60" s="50">
        <f t="shared" si="1"/>
        <v>0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</row>
    <row r="61" spans="1:63">
      <c r="A61" s="101" t="s">
        <v>104</v>
      </c>
      <c r="B61" s="109">
        <v>104</v>
      </c>
      <c r="C61" s="110"/>
      <c r="D61" s="110"/>
      <c r="E61" s="110"/>
      <c r="F61" s="49">
        <f t="shared" si="0"/>
        <v>0</v>
      </c>
      <c r="G61" s="111"/>
      <c r="H61" s="111"/>
      <c r="I61" s="111"/>
      <c r="J61" s="50">
        <f t="shared" si="1"/>
        <v>0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</row>
    <row r="62" spans="1:63" ht="33" customHeight="1">
      <c r="A62" s="108" t="s">
        <v>105</v>
      </c>
      <c r="B62" s="104">
        <v>140</v>
      </c>
      <c r="C62" s="105"/>
      <c r="D62" s="105"/>
      <c r="E62" s="105"/>
      <c r="F62" s="49">
        <f t="shared" si="0"/>
        <v>0</v>
      </c>
      <c r="G62" s="106"/>
      <c r="H62" s="106"/>
      <c r="I62" s="106"/>
      <c r="J62" s="50">
        <f t="shared" si="1"/>
        <v>0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</row>
    <row r="63" spans="1:63" ht="24" thickBot="1">
      <c r="A63" s="112" t="s">
        <v>106</v>
      </c>
      <c r="B63" s="113" t="s">
        <v>107</v>
      </c>
      <c r="C63" s="114">
        <f>C28+C45+C49+C50+C52+C57+C62</f>
        <v>0</v>
      </c>
      <c r="D63" s="114">
        <f>D28+D45+D49+D50+D52+D57+D62</f>
        <v>1569457.82</v>
      </c>
      <c r="E63" s="114">
        <f>E28+E45+E49+E50+E52+E57+E62</f>
        <v>0</v>
      </c>
      <c r="F63" s="114">
        <f t="shared" si="0"/>
        <v>1569457.82</v>
      </c>
      <c r="G63" s="114">
        <f>G28+G45+G49+G50+G52+G57+G62</f>
        <v>0</v>
      </c>
      <c r="H63" s="114">
        <f>H28+H45+H49+H50+H52+H57+H62</f>
        <v>1613329.2</v>
      </c>
      <c r="I63" s="114">
        <f>I28+I45+I49+I50+I52+I57+I62</f>
        <v>0</v>
      </c>
      <c r="J63" s="115">
        <f t="shared" si="1"/>
        <v>1613329.2</v>
      </c>
    </row>
    <row r="64" spans="1:63" ht="16.5" customHeight="1">
      <c r="A64" s="116"/>
      <c r="B64" s="117"/>
      <c r="C64" s="118"/>
      <c r="D64" s="118"/>
      <c r="E64" s="118"/>
      <c r="F64" s="118"/>
      <c r="G64" s="119"/>
      <c r="H64" s="119"/>
      <c r="I64" s="119"/>
      <c r="J64" s="120"/>
    </row>
    <row r="65" spans="1:12" ht="13.5" customHeight="1">
      <c r="A65" s="121" t="s">
        <v>18</v>
      </c>
      <c r="B65" s="35" t="s">
        <v>19</v>
      </c>
      <c r="C65" s="35" t="s">
        <v>20</v>
      </c>
      <c r="D65" s="35"/>
      <c r="E65" s="35"/>
      <c r="F65" s="35"/>
      <c r="G65" s="35" t="s">
        <v>21</v>
      </c>
      <c r="H65" s="35"/>
      <c r="I65" s="35"/>
      <c r="J65" s="36"/>
    </row>
    <row r="66" spans="1:12" ht="59.25" customHeight="1">
      <c r="A66" s="122"/>
      <c r="B66" s="35"/>
      <c r="C66" s="37" t="s">
        <v>22</v>
      </c>
      <c r="D66" s="37" t="s">
        <v>23</v>
      </c>
      <c r="E66" s="37" t="s">
        <v>24</v>
      </c>
      <c r="F66" s="37" t="s">
        <v>25</v>
      </c>
      <c r="G66" s="37" t="s">
        <v>22</v>
      </c>
      <c r="H66" s="37" t="s">
        <v>23</v>
      </c>
      <c r="I66" s="37" t="s">
        <v>24</v>
      </c>
      <c r="J66" s="38" t="s">
        <v>25</v>
      </c>
    </row>
    <row r="67" spans="1:12" ht="11.25" customHeight="1" thickBot="1">
      <c r="A67" s="123">
        <v>1</v>
      </c>
      <c r="B67" s="40" t="s">
        <v>26</v>
      </c>
      <c r="C67" s="124">
        <v>3</v>
      </c>
      <c r="D67" s="124">
        <v>4</v>
      </c>
      <c r="E67" s="124">
        <v>5</v>
      </c>
      <c r="F67" s="124">
        <v>6</v>
      </c>
      <c r="G67" s="41">
        <v>7</v>
      </c>
      <c r="H67" s="41">
        <v>8</v>
      </c>
      <c r="I67" s="41">
        <v>9</v>
      </c>
      <c r="J67" s="125">
        <v>10</v>
      </c>
    </row>
    <row r="68" spans="1:12">
      <c r="A68" s="42" t="s">
        <v>108</v>
      </c>
      <c r="B68" s="126"/>
      <c r="C68" s="127"/>
      <c r="D68" s="127"/>
      <c r="E68" s="127"/>
      <c r="F68" s="127"/>
      <c r="G68" s="127"/>
      <c r="H68" s="127"/>
      <c r="I68" s="127"/>
      <c r="J68" s="128"/>
    </row>
    <row r="69" spans="1:12" ht="15" customHeight="1">
      <c r="A69" s="129" t="s">
        <v>109</v>
      </c>
      <c r="B69" s="48" t="s">
        <v>110</v>
      </c>
      <c r="C69" s="130">
        <f>SUM(C70:C78)</f>
        <v>0</v>
      </c>
      <c r="D69" s="130">
        <f>SUM(D70:D78)</f>
        <v>259277.2</v>
      </c>
      <c r="E69" s="130">
        <f>SUM(E70:E78)</f>
        <v>0</v>
      </c>
      <c r="F69" s="130">
        <f>SUM(C69:E69)</f>
        <v>259277.2</v>
      </c>
      <c r="G69" s="130">
        <f>SUM(G70:G78)</f>
        <v>1200</v>
      </c>
      <c r="H69" s="130">
        <f>SUM(H70:H78)</f>
        <v>438054.7</v>
      </c>
      <c r="I69" s="130">
        <f>SUM(I70:I78)</f>
        <v>0</v>
      </c>
      <c r="J69" s="131">
        <f>SUM(G69:I69)</f>
        <v>439254.7</v>
      </c>
    </row>
    <row r="70" spans="1:12" ht="23.25">
      <c r="A70" s="81" t="s">
        <v>111</v>
      </c>
      <c r="B70" s="72" t="s">
        <v>112</v>
      </c>
      <c r="C70" s="73"/>
      <c r="D70" s="73"/>
      <c r="E70" s="73"/>
      <c r="F70" s="90">
        <f t="shared" ref="F70:F101" si="6">SUM(C70:E70)</f>
        <v>0</v>
      </c>
      <c r="G70" s="74"/>
      <c r="H70" s="74"/>
      <c r="I70" s="74"/>
      <c r="J70" s="132">
        <f t="shared" ref="J70:J101" si="7">SUM(G70:I70)</f>
        <v>0</v>
      </c>
    </row>
    <row r="71" spans="1:12">
      <c r="A71" s="101" t="s">
        <v>113</v>
      </c>
      <c r="B71" s="72" t="s">
        <v>114</v>
      </c>
      <c r="C71" s="77"/>
      <c r="D71" s="77"/>
      <c r="E71" s="73"/>
      <c r="F71" s="90">
        <f t="shared" si="6"/>
        <v>0</v>
      </c>
      <c r="G71" s="133"/>
      <c r="H71" s="133"/>
      <c r="I71" s="74"/>
      <c r="J71" s="132">
        <f t="shared" si="7"/>
        <v>0</v>
      </c>
    </row>
    <row r="72" spans="1:12">
      <c r="A72" s="81" t="s">
        <v>115</v>
      </c>
      <c r="B72" s="72" t="s">
        <v>116</v>
      </c>
      <c r="C72" s="73"/>
      <c r="D72" s="73">
        <v>259277.2</v>
      </c>
      <c r="E72" s="73"/>
      <c r="F72" s="90">
        <f t="shared" si="6"/>
        <v>259277.2</v>
      </c>
      <c r="G72" s="74">
        <v>1200</v>
      </c>
      <c r="H72" s="74">
        <v>438054.7</v>
      </c>
      <c r="I72" s="74"/>
      <c r="J72" s="132">
        <f t="shared" si="7"/>
        <v>439254.7</v>
      </c>
    </row>
    <row r="73" spans="1:12">
      <c r="A73" s="81" t="s">
        <v>117</v>
      </c>
      <c r="B73" s="72" t="s">
        <v>118</v>
      </c>
      <c r="C73" s="73"/>
      <c r="D73" s="73"/>
      <c r="E73" s="73"/>
      <c r="F73" s="90">
        <f t="shared" si="6"/>
        <v>0</v>
      </c>
      <c r="G73" s="74"/>
      <c r="H73" s="74"/>
      <c r="I73" s="134"/>
      <c r="J73" s="132">
        <f t="shared" si="7"/>
        <v>0</v>
      </c>
    </row>
    <row r="74" spans="1:12" ht="23.25">
      <c r="A74" s="81" t="s">
        <v>119</v>
      </c>
      <c r="B74" s="72" t="s">
        <v>120</v>
      </c>
      <c r="C74" s="73"/>
      <c r="D74" s="73"/>
      <c r="E74" s="73"/>
      <c r="F74" s="90">
        <f t="shared" si="6"/>
        <v>0</v>
      </c>
      <c r="G74" s="74"/>
      <c r="H74" s="74"/>
      <c r="I74" s="134"/>
      <c r="J74" s="132">
        <f t="shared" si="7"/>
        <v>0</v>
      </c>
    </row>
    <row r="75" spans="1:12" ht="23.25">
      <c r="A75" s="81" t="s">
        <v>121</v>
      </c>
      <c r="B75" s="72" t="s">
        <v>122</v>
      </c>
      <c r="C75" s="73"/>
      <c r="D75" s="73"/>
      <c r="E75" s="73"/>
      <c r="F75" s="90">
        <f t="shared" si="6"/>
        <v>0</v>
      </c>
      <c r="G75" s="74"/>
      <c r="H75" s="74"/>
      <c r="I75" s="134"/>
      <c r="J75" s="132">
        <f t="shared" si="7"/>
        <v>0</v>
      </c>
    </row>
    <row r="76" spans="1:12">
      <c r="A76" s="101" t="s">
        <v>123</v>
      </c>
      <c r="B76" s="72" t="s">
        <v>124</v>
      </c>
      <c r="C76" s="73"/>
      <c r="D76" s="73"/>
      <c r="E76" s="73"/>
      <c r="F76" s="90">
        <f t="shared" si="6"/>
        <v>0</v>
      </c>
      <c r="G76" s="134"/>
      <c r="H76" s="74"/>
      <c r="I76" s="134"/>
      <c r="J76" s="132">
        <f t="shared" si="7"/>
        <v>0</v>
      </c>
    </row>
    <row r="77" spans="1:12">
      <c r="A77" s="81" t="s">
        <v>125</v>
      </c>
      <c r="B77" s="72" t="s">
        <v>126</v>
      </c>
      <c r="C77" s="73"/>
      <c r="D77" s="73"/>
      <c r="E77" s="73"/>
      <c r="F77" s="90">
        <f t="shared" si="6"/>
        <v>0</v>
      </c>
      <c r="G77" s="74"/>
      <c r="H77" s="74"/>
      <c r="I77" s="74"/>
      <c r="J77" s="132">
        <f t="shared" si="7"/>
        <v>0</v>
      </c>
    </row>
    <row r="78" spans="1:12" ht="23.25">
      <c r="A78" s="135" t="s">
        <v>127</v>
      </c>
      <c r="B78" s="72" t="s">
        <v>128</v>
      </c>
      <c r="C78" s="73"/>
      <c r="D78" s="73"/>
      <c r="E78" s="73"/>
      <c r="F78" s="90">
        <f t="shared" si="6"/>
        <v>0</v>
      </c>
      <c r="G78" s="134"/>
      <c r="H78" s="134"/>
      <c r="I78" s="134"/>
      <c r="J78" s="132">
        <f t="shared" si="7"/>
        <v>0</v>
      </c>
    </row>
    <row r="79" spans="1:12" ht="15" customHeight="1">
      <c r="A79" s="80" t="s">
        <v>129</v>
      </c>
      <c r="B79" s="72" t="s">
        <v>130</v>
      </c>
      <c r="C79" s="73">
        <f>SUM(C80:C82)</f>
        <v>0</v>
      </c>
      <c r="D79" s="73">
        <f>SUM(D80:D82)</f>
        <v>0</v>
      </c>
      <c r="E79" s="73">
        <f>SUM(E80:E82)</f>
        <v>0</v>
      </c>
      <c r="F79" s="90">
        <f t="shared" si="6"/>
        <v>0</v>
      </c>
      <c r="G79" s="73">
        <f>SUM(G80:G82)</f>
        <v>0</v>
      </c>
      <c r="H79" s="73">
        <f>SUM(H80:H82)</f>
        <v>0</v>
      </c>
      <c r="I79" s="73">
        <f>SUM(I80:I82)</f>
        <v>0</v>
      </c>
      <c r="J79" s="132">
        <f t="shared" si="7"/>
        <v>0</v>
      </c>
    </row>
    <row r="80" spans="1:12" s="136" customFormat="1" ht="23.25">
      <c r="A80" s="81" t="s">
        <v>131</v>
      </c>
      <c r="B80" s="72" t="s">
        <v>132</v>
      </c>
      <c r="C80" s="73"/>
      <c r="D80" s="73"/>
      <c r="E80" s="73"/>
      <c r="F80" s="90">
        <f t="shared" si="6"/>
        <v>0</v>
      </c>
      <c r="G80" s="134"/>
      <c r="H80" s="134"/>
      <c r="I80" s="134"/>
      <c r="J80" s="132">
        <f t="shared" si="7"/>
        <v>0</v>
      </c>
      <c r="L80"/>
    </row>
    <row r="81" spans="1:12" s="136" customFormat="1" ht="15" customHeight="1">
      <c r="A81" s="81" t="s">
        <v>133</v>
      </c>
      <c r="B81" s="72" t="s">
        <v>134</v>
      </c>
      <c r="C81" s="73"/>
      <c r="D81" s="73"/>
      <c r="E81" s="73"/>
      <c r="F81" s="90">
        <f t="shared" si="6"/>
        <v>0</v>
      </c>
      <c r="G81" s="134"/>
      <c r="H81" s="134"/>
      <c r="I81" s="134"/>
      <c r="J81" s="132">
        <f t="shared" si="7"/>
        <v>0</v>
      </c>
      <c r="L81"/>
    </row>
    <row r="82" spans="1:12" s="136" customFormat="1" ht="14.25" customHeight="1">
      <c r="A82" s="81" t="s">
        <v>135</v>
      </c>
      <c r="B82" s="72" t="s">
        <v>136</v>
      </c>
      <c r="C82" s="73"/>
      <c r="D82" s="73"/>
      <c r="E82" s="73"/>
      <c r="F82" s="90">
        <f t="shared" si="6"/>
        <v>0</v>
      </c>
      <c r="G82" s="134"/>
      <c r="H82" s="134"/>
      <c r="I82" s="134"/>
      <c r="J82" s="132">
        <f t="shared" si="7"/>
        <v>0</v>
      </c>
      <c r="L82"/>
    </row>
    <row r="83" spans="1:12" s="136" customFormat="1" ht="16.5" customHeight="1">
      <c r="A83" s="80" t="s">
        <v>137</v>
      </c>
      <c r="B83" s="72" t="s">
        <v>138</v>
      </c>
      <c r="C83" s="73"/>
      <c r="D83" s="73">
        <v>-77710.83</v>
      </c>
      <c r="E83" s="73"/>
      <c r="F83" s="90">
        <f t="shared" si="6"/>
        <v>-77710.83</v>
      </c>
      <c r="G83" s="74">
        <v>-1200</v>
      </c>
      <c r="H83" s="74">
        <v>-67474.63</v>
      </c>
      <c r="I83" s="74"/>
      <c r="J83" s="132">
        <f t="shared" si="7"/>
        <v>-68674.63</v>
      </c>
      <c r="L83"/>
    </row>
    <row r="84" spans="1:12" s="136" customFormat="1" ht="15.75" customHeight="1">
      <c r="A84" s="80" t="s">
        <v>139</v>
      </c>
      <c r="B84" s="72" t="s">
        <v>140</v>
      </c>
      <c r="C84" s="73"/>
      <c r="D84" s="73">
        <v>2547.61</v>
      </c>
      <c r="E84" s="73"/>
      <c r="F84" s="90">
        <f t="shared" si="6"/>
        <v>2547.61</v>
      </c>
      <c r="G84" s="74"/>
      <c r="H84" s="74">
        <v>0.03</v>
      </c>
      <c r="I84" s="74"/>
      <c r="J84" s="132">
        <f t="shared" si="7"/>
        <v>0.03</v>
      </c>
      <c r="L84"/>
    </row>
    <row r="85" spans="1:12" s="136" customFormat="1" ht="17.25" customHeight="1">
      <c r="A85" s="80" t="s">
        <v>141</v>
      </c>
      <c r="B85" s="72" t="s">
        <v>142</v>
      </c>
      <c r="C85" s="73">
        <f>SUM(C86:C87)</f>
        <v>0</v>
      </c>
      <c r="D85" s="73">
        <f>SUM(D86:D87)</f>
        <v>0</v>
      </c>
      <c r="E85" s="73">
        <f>SUM(E86:E87)</f>
        <v>0</v>
      </c>
      <c r="F85" s="90">
        <f t="shared" si="6"/>
        <v>0</v>
      </c>
      <c r="G85" s="73">
        <f>SUM(G86:G87)</f>
        <v>0</v>
      </c>
      <c r="H85" s="73">
        <f>SUM(H86:H87)</f>
        <v>0</v>
      </c>
      <c r="I85" s="73">
        <f>SUM(I86:I87)</f>
        <v>0</v>
      </c>
      <c r="J85" s="132">
        <f t="shared" si="7"/>
        <v>0</v>
      </c>
      <c r="L85"/>
    </row>
    <row r="86" spans="1:12" s="136" customFormat="1" ht="24" customHeight="1">
      <c r="A86" s="81" t="s">
        <v>143</v>
      </c>
      <c r="B86" s="72" t="s">
        <v>144</v>
      </c>
      <c r="C86" s="73"/>
      <c r="D86" s="73"/>
      <c r="E86" s="73"/>
      <c r="F86" s="90">
        <f t="shared" si="6"/>
        <v>0</v>
      </c>
      <c r="G86" s="73"/>
      <c r="H86" s="73"/>
      <c r="I86" s="73"/>
      <c r="J86" s="132">
        <f t="shared" si="7"/>
        <v>0</v>
      </c>
      <c r="L86"/>
    </row>
    <row r="87" spans="1:12" s="136" customFormat="1" ht="25.5" customHeight="1">
      <c r="A87" s="81" t="s">
        <v>145</v>
      </c>
      <c r="B87" s="72" t="s">
        <v>146</v>
      </c>
      <c r="C87" s="73"/>
      <c r="D87" s="73"/>
      <c r="E87" s="73"/>
      <c r="F87" s="90">
        <f t="shared" si="6"/>
        <v>0</v>
      </c>
      <c r="G87" s="73"/>
      <c r="H87" s="73"/>
      <c r="I87" s="73"/>
      <c r="J87" s="132">
        <f t="shared" si="7"/>
        <v>0</v>
      </c>
      <c r="L87"/>
    </row>
    <row r="88" spans="1:12" s="136" customFormat="1" ht="18.75" customHeight="1">
      <c r="A88" s="80" t="s">
        <v>147</v>
      </c>
      <c r="B88" s="72" t="s">
        <v>148</v>
      </c>
      <c r="C88" s="73"/>
      <c r="D88" s="73">
        <v>-24.14</v>
      </c>
      <c r="E88" s="73"/>
      <c r="F88" s="90">
        <f t="shared" si="6"/>
        <v>-24.14</v>
      </c>
      <c r="G88" s="74"/>
      <c r="H88" s="74"/>
      <c r="I88" s="74"/>
      <c r="J88" s="132">
        <f t="shared" si="7"/>
        <v>0</v>
      </c>
      <c r="L88"/>
    </row>
    <row r="89" spans="1:12" s="136" customFormat="1" ht="18.75" customHeight="1">
      <c r="A89" s="80" t="s">
        <v>149</v>
      </c>
      <c r="B89" s="72" t="s">
        <v>150</v>
      </c>
      <c r="C89" s="73"/>
      <c r="D89" s="73"/>
      <c r="E89" s="73"/>
      <c r="F89" s="90">
        <f t="shared" si="6"/>
        <v>0</v>
      </c>
      <c r="G89" s="74"/>
      <c r="H89" s="74"/>
      <c r="I89" s="74"/>
      <c r="J89" s="132">
        <f t="shared" si="7"/>
        <v>0</v>
      </c>
      <c r="L89"/>
    </row>
    <row r="90" spans="1:12" s="136" customFormat="1" ht="16.5" customHeight="1">
      <c r="A90" s="80" t="s">
        <v>151</v>
      </c>
      <c r="B90" s="72" t="s">
        <v>152</v>
      </c>
      <c r="C90" s="73">
        <f>SUM(C91:C95)</f>
        <v>0</v>
      </c>
      <c r="D90" s="73">
        <f>SUM(D91:D95)</f>
        <v>-546205.05000000005</v>
      </c>
      <c r="E90" s="73">
        <f>SUM(E91:E95)</f>
        <v>0</v>
      </c>
      <c r="F90" s="90">
        <f t="shared" si="6"/>
        <v>-546205.05000000005</v>
      </c>
      <c r="G90" s="73">
        <f>SUM(G91:G95)</f>
        <v>0</v>
      </c>
      <c r="H90" s="73">
        <f>SUM(H91:H95)</f>
        <v>-546205.05000000005</v>
      </c>
      <c r="I90" s="73">
        <f>SUM(I91:I95)</f>
        <v>0</v>
      </c>
      <c r="J90" s="132">
        <f t="shared" si="7"/>
        <v>-546205.05000000005</v>
      </c>
    </row>
    <row r="91" spans="1:12" s="136" customFormat="1" ht="33.75">
      <c r="A91" s="81" t="s">
        <v>153</v>
      </c>
      <c r="B91" s="72" t="s">
        <v>154</v>
      </c>
      <c r="C91" s="73"/>
      <c r="D91" s="73"/>
      <c r="E91" s="73"/>
      <c r="F91" s="90">
        <f t="shared" si="6"/>
        <v>0</v>
      </c>
      <c r="G91" s="134"/>
      <c r="H91" s="74"/>
      <c r="I91" s="134"/>
      <c r="J91" s="132">
        <f t="shared" si="7"/>
        <v>0</v>
      </c>
    </row>
    <row r="92" spans="1:12" s="136" customFormat="1" ht="22.5">
      <c r="A92" s="81" t="s">
        <v>155</v>
      </c>
      <c r="B92" s="72" t="s">
        <v>156</v>
      </c>
      <c r="C92" s="73"/>
      <c r="D92" s="73"/>
      <c r="E92" s="73"/>
      <c r="F92" s="90">
        <f t="shared" si="6"/>
        <v>0</v>
      </c>
      <c r="G92" s="73"/>
      <c r="H92" s="73"/>
      <c r="I92" s="73"/>
      <c r="J92" s="132">
        <f t="shared" si="7"/>
        <v>0</v>
      </c>
    </row>
    <row r="93" spans="1:12" s="136" customFormat="1" ht="22.5">
      <c r="A93" s="81" t="s">
        <v>157</v>
      </c>
      <c r="B93" s="72" t="s">
        <v>158</v>
      </c>
      <c r="C93" s="73"/>
      <c r="D93" s="73"/>
      <c r="E93" s="73"/>
      <c r="F93" s="90">
        <f t="shared" si="6"/>
        <v>0</v>
      </c>
      <c r="G93" s="74"/>
      <c r="H93" s="74"/>
      <c r="I93" s="73"/>
      <c r="J93" s="132">
        <f t="shared" si="7"/>
        <v>0</v>
      </c>
    </row>
    <row r="94" spans="1:12" s="136" customFormat="1">
      <c r="A94" s="81" t="s">
        <v>159</v>
      </c>
      <c r="B94" s="72" t="s">
        <v>160</v>
      </c>
      <c r="C94" s="73"/>
      <c r="D94" s="73"/>
      <c r="E94" s="73"/>
      <c r="F94" s="90">
        <f t="shared" si="6"/>
        <v>0</v>
      </c>
      <c r="G94" s="74"/>
      <c r="H94" s="74"/>
      <c r="I94" s="73"/>
      <c r="J94" s="132">
        <f t="shared" si="7"/>
        <v>0</v>
      </c>
    </row>
    <row r="95" spans="1:12" s="136" customFormat="1">
      <c r="A95" s="81" t="s">
        <v>161</v>
      </c>
      <c r="B95" s="72" t="s">
        <v>162</v>
      </c>
      <c r="C95" s="73"/>
      <c r="D95" s="73">
        <v>-546205.05000000005</v>
      </c>
      <c r="E95" s="73"/>
      <c r="F95" s="90">
        <f t="shared" si="6"/>
        <v>-546205.05000000005</v>
      </c>
      <c r="G95" s="74"/>
      <c r="H95" s="74">
        <v>-546205.05000000005</v>
      </c>
      <c r="I95" s="73"/>
      <c r="J95" s="132">
        <f t="shared" si="7"/>
        <v>-546205.05000000005</v>
      </c>
    </row>
    <row r="96" spans="1:12" s="136" customFormat="1">
      <c r="A96" s="137" t="s">
        <v>163</v>
      </c>
      <c r="B96" s="72" t="s">
        <v>164</v>
      </c>
      <c r="C96" s="73">
        <f>SUM(C97:C99)</f>
        <v>0</v>
      </c>
      <c r="D96" s="73">
        <f>SUM(D97:D99)</f>
        <v>0</v>
      </c>
      <c r="E96" s="73">
        <f>SUM(E97:E99)</f>
        <v>0</v>
      </c>
      <c r="F96" s="90">
        <f t="shared" si="6"/>
        <v>0</v>
      </c>
      <c r="G96" s="73">
        <f>SUM(G97:G99)</f>
        <v>0</v>
      </c>
      <c r="H96" s="73">
        <f>SUM(H97:H99)</f>
        <v>0</v>
      </c>
      <c r="I96" s="73">
        <f>SUM(I97:I99)</f>
        <v>0</v>
      </c>
      <c r="J96" s="132">
        <f t="shared" si="7"/>
        <v>0</v>
      </c>
    </row>
    <row r="97" spans="1:10" s="136" customFormat="1" ht="22.5">
      <c r="A97" s="101" t="s">
        <v>165</v>
      </c>
      <c r="B97" s="72" t="s">
        <v>166</v>
      </c>
      <c r="C97" s="73"/>
      <c r="D97" s="73"/>
      <c r="E97" s="73"/>
      <c r="F97" s="90">
        <f t="shared" si="6"/>
        <v>0</v>
      </c>
      <c r="G97" s="74"/>
      <c r="H97" s="74"/>
      <c r="I97" s="73"/>
      <c r="J97" s="132">
        <f t="shared" si="7"/>
        <v>0</v>
      </c>
    </row>
    <row r="98" spans="1:10" s="136" customFormat="1">
      <c r="A98" s="101" t="s">
        <v>167</v>
      </c>
      <c r="B98" s="72" t="s">
        <v>168</v>
      </c>
      <c r="C98" s="73"/>
      <c r="D98" s="73"/>
      <c r="E98" s="73"/>
      <c r="F98" s="90">
        <f t="shared" si="6"/>
        <v>0</v>
      </c>
      <c r="G98" s="74"/>
      <c r="H98" s="74"/>
      <c r="I98" s="73"/>
      <c r="J98" s="132">
        <f t="shared" si="7"/>
        <v>0</v>
      </c>
    </row>
    <row r="99" spans="1:10" s="136" customFormat="1">
      <c r="A99" s="101" t="s">
        <v>169</v>
      </c>
      <c r="B99" s="72" t="s">
        <v>170</v>
      </c>
      <c r="C99" s="73"/>
      <c r="D99" s="73"/>
      <c r="E99" s="73"/>
      <c r="F99" s="90">
        <f t="shared" si="6"/>
        <v>0</v>
      </c>
      <c r="G99" s="74"/>
      <c r="H99" s="74"/>
      <c r="I99" s="73"/>
      <c r="J99" s="132">
        <f t="shared" si="7"/>
        <v>0</v>
      </c>
    </row>
    <row r="100" spans="1:10" s="136" customFormat="1" ht="25.5" customHeight="1" thickBot="1">
      <c r="A100" s="138" t="s">
        <v>171</v>
      </c>
      <c r="B100" s="68" t="s">
        <v>172</v>
      </c>
      <c r="C100" s="98">
        <f>C69+C79+C83+C84+C85+C88+C89+C90+C96</f>
        <v>0</v>
      </c>
      <c r="D100" s="98">
        <f>D69+D79+D83+D84+D85+D88+D89+D90+D96</f>
        <v>-362115.21000000008</v>
      </c>
      <c r="E100" s="98">
        <f>E69+E79+E83+E84+E85+E88+E89+E90+E96</f>
        <v>0</v>
      </c>
      <c r="F100" s="139">
        <f t="shared" si="6"/>
        <v>-362115.21000000008</v>
      </c>
      <c r="G100" s="98">
        <f>G69+G79+G83+G84+G85+G88+G89+G90+G96</f>
        <v>0</v>
      </c>
      <c r="H100" s="98">
        <f>H69+H79+H83+H84+H85+H88+H89+H90+H96</f>
        <v>-175624.95</v>
      </c>
      <c r="I100" s="98">
        <f>I69+I79+I83+I84+I85+I88+I89+I90+I96</f>
        <v>0</v>
      </c>
      <c r="J100" s="140">
        <f t="shared" si="7"/>
        <v>-175624.95</v>
      </c>
    </row>
    <row r="101" spans="1:10" s="136" customFormat="1" ht="16.5" customHeight="1" thickBot="1">
      <c r="A101" s="141" t="s">
        <v>173</v>
      </c>
      <c r="B101" s="142" t="s">
        <v>174</v>
      </c>
      <c r="C101" s="143">
        <f>C63+C100</f>
        <v>0</v>
      </c>
      <c r="D101" s="143">
        <f>D63+D100</f>
        <v>1207342.6099999999</v>
      </c>
      <c r="E101" s="143">
        <f>E63+E100</f>
        <v>0</v>
      </c>
      <c r="F101" s="144">
        <f t="shared" si="6"/>
        <v>1207342.6099999999</v>
      </c>
      <c r="G101" s="143">
        <f>G63+G100</f>
        <v>0</v>
      </c>
      <c r="H101" s="143">
        <f>H63+H100</f>
        <v>1437704.25</v>
      </c>
      <c r="I101" s="143">
        <f>I63+I100</f>
        <v>0</v>
      </c>
      <c r="J101" s="145">
        <f t="shared" si="7"/>
        <v>1437704.25</v>
      </c>
    </row>
    <row r="102" spans="1:10" s="136" customFormat="1" ht="16.5" customHeight="1">
      <c r="A102" s="146"/>
      <c r="B102" s="147"/>
      <c r="C102" s="148"/>
      <c r="D102" s="148"/>
      <c r="E102" s="148"/>
      <c r="F102" s="148"/>
      <c r="G102" s="149"/>
      <c r="H102" s="149"/>
      <c r="I102" s="150"/>
      <c r="J102" s="151"/>
    </row>
    <row r="103" spans="1:10" ht="13.5" customHeight="1">
      <c r="A103" s="121" t="s">
        <v>175</v>
      </c>
      <c r="B103" s="35" t="s">
        <v>19</v>
      </c>
      <c r="C103" s="35" t="s">
        <v>20</v>
      </c>
      <c r="D103" s="35"/>
      <c r="E103" s="35"/>
      <c r="F103" s="35"/>
      <c r="G103" s="35" t="s">
        <v>21</v>
      </c>
      <c r="H103" s="35"/>
      <c r="I103" s="35"/>
      <c r="J103" s="36"/>
    </row>
    <row r="104" spans="1:10" ht="57.75" customHeight="1">
      <c r="A104" s="122"/>
      <c r="B104" s="35"/>
      <c r="C104" s="37" t="s">
        <v>22</v>
      </c>
      <c r="D104" s="37" t="s">
        <v>23</v>
      </c>
      <c r="E104" s="37" t="s">
        <v>24</v>
      </c>
      <c r="F104" s="37" t="s">
        <v>25</v>
      </c>
      <c r="G104" s="37" t="s">
        <v>22</v>
      </c>
      <c r="H104" s="37" t="s">
        <v>23</v>
      </c>
      <c r="I104" s="37" t="s">
        <v>24</v>
      </c>
      <c r="J104" s="38" t="s">
        <v>25</v>
      </c>
    </row>
    <row r="105" spans="1:10" s="136" customFormat="1" ht="11.25" customHeight="1" thickBot="1">
      <c r="A105" s="123">
        <v>1</v>
      </c>
      <c r="B105" s="152" t="s">
        <v>26</v>
      </c>
      <c r="C105" s="153">
        <v>3</v>
      </c>
      <c r="D105" s="153">
        <v>4</v>
      </c>
      <c r="E105" s="153">
        <v>5</v>
      </c>
      <c r="F105" s="153">
        <v>6</v>
      </c>
      <c r="G105" s="154">
        <v>7</v>
      </c>
      <c r="H105" s="154">
        <v>8</v>
      </c>
      <c r="I105" s="154">
        <v>9</v>
      </c>
      <c r="J105" s="155">
        <v>10</v>
      </c>
    </row>
    <row r="106" spans="1:10" s="136" customFormat="1" ht="14.25" customHeight="1">
      <c r="A106" s="156" t="s">
        <v>176</v>
      </c>
      <c r="B106" s="102"/>
      <c r="C106" s="83"/>
      <c r="D106" s="45"/>
      <c r="E106" s="45"/>
      <c r="F106" s="45"/>
      <c r="G106" s="157"/>
      <c r="H106" s="157"/>
      <c r="I106" s="157"/>
      <c r="J106" s="158"/>
    </row>
    <row r="107" spans="1:10" s="136" customFormat="1" ht="18" customHeight="1">
      <c r="A107" s="129" t="s">
        <v>177</v>
      </c>
      <c r="B107" s="48" t="s">
        <v>178</v>
      </c>
      <c r="C107" s="49">
        <f>C108+C109+C110</f>
        <v>0</v>
      </c>
      <c r="D107" s="49">
        <f>D108+D109+D110</f>
        <v>0</v>
      </c>
      <c r="E107" s="49">
        <f>E108+E109+E110</f>
        <v>0</v>
      </c>
      <c r="F107" s="96">
        <f>E107+D107+C107</f>
        <v>0</v>
      </c>
      <c r="G107" s="49">
        <f>G108+G109+G110</f>
        <v>0</v>
      </c>
      <c r="H107" s="49">
        <f>H108+H109+H110</f>
        <v>0</v>
      </c>
      <c r="I107" s="49">
        <f>I108+I109+I110</f>
        <v>0</v>
      </c>
      <c r="J107" s="159">
        <f>G107+H107+I107</f>
        <v>0</v>
      </c>
    </row>
    <row r="108" spans="1:10" s="136" customFormat="1" ht="26.25" customHeight="1">
      <c r="A108" s="160" t="s">
        <v>179</v>
      </c>
      <c r="B108" s="48" t="s">
        <v>180</v>
      </c>
      <c r="C108" s="49"/>
      <c r="D108" s="96"/>
      <c r="E108" s="96"/>
      <c r="F108" s="96">
        <f t="shared" ref="F108:F125" si="8">E108+D108+C108</f>
        <v>0</v>
      </c>
      <c r="G108" s="96"/>
      <c r="H108" s="96"/>
      <c r="I108" s="161"/>
      <c r="J108" s="159">
        <f t="shared" ref="J108:J125" si="9">G108+H108+I108</f>
        <v>0</v>
      </c>
    </row>
    <row r="109" spans="1:10" s="136" customFormat="1" ht="28.5" customHeight="1">
      <c r="A109" s="160" t="s">
        <v>181</v>
      </c>
      <c r="B109" s="48" t="s">
        <v>182</v>
      </c>
      <c r="C109" s="49"/>
      <c r="D109" s="96"/>
      <c r="E109" s="96"/>
      <c r="F109" s="96">
        <f t="shared" si="8"/>
        <v>0</v>
      </c>
      <c r="G109" s="96"/>
      <c r="H109" s="96"/>
      <c r="I109" s="161"/>
      <c r="J109" s="159">
        <f t="shared" si="9"/>
        <v>0</v>
      </c>
    </row>
    <row r="110" spans="1:10" s="136" customFormat="1" ht="18" customHeight="1">
      <c r="A110" s="160" t="s">
        <v>183</v>
      </c>
      <c r="B110" s="48" t="s">
        <v>184</v>
      </c>
      <c r="C110" s="49"/>
      <c r="D110" s="96"/>
      <c r="E110" s="96"/>
      <c r="F110" s="96">
        <f t="shared" si="8"/>
        <v>0</v>
      </c>
      <c r="G110" s="96"/>
      <c r="H110" s="96"/>
      <c r="I110" s="161"/>
      <c r="J110" s="159">
        <f t="shared" si="9"/>
        <v>0</v>
      </c>
    </row>
    <row r="111" spans="1:10" s="136" customFormat="1" ht="21" customHeight="1">
      <c r="A111" s="162" t="s">
        <v>185</v>
      </c>
      <c r="B111" s="48" t="s">
        <v>186</v>
      </c>
      <c r="C111" s="49"/>
      <c r="D111" s="73">
        <v>54108.77</v>
      </c>
      <c r="E111" s="73"/>
      <c r="F111" s="73">
        <f t="shared" si="8"/>
        <v>54108.77</v>
      </c>
      <c r="G111" s="74"/>
      <c r="H111" s="74">
        <v>1</v>
      </c>
      <c r="I111" s="134"/>
      <c r="J111" s="163">
        <f t="shared" si="9"/>
        <v>1</v>
      </c>
    </row>
    <row r="112" spans="1:10" s="136" customFormat="1" ht="21.75" customHeight="1">
      <c r="A112" s="162" t="s">
        <v>187</v>
      </c>
      <c r="B112" s="164" t="s">
        <v>188</v>
      </c>
      <c r="C112" s="96">
        <f>+C113+C114+C115+C116+C117+C118</f>
        <v>0</v>
      </c>
      <c r="D112" s="96">
        <f>+D113+D114+D115+D116+D117+D118</f>
        <v>154991.45000000001</v>
      </c>
      <c r="E112" s="96">
        <f>+E113+E114+E115+E116+E117+E118</f>
        <v>0</v>
      </c>
      <c r="F112" s="73">
        <f t="shared" si="8"/>
        <v>154991.45000000001</v>
      </c>
      <c r="G112" s="96">
        <f>+G113+G114+G115+G116+G117+G118</f>
        <v>0</v>
      </c>
      <c r="H112" s="96">
        <f>+H113+H114+H115+H116+H117+H118</f>
        <v>-18790.32</v>
      </c>
      <c r="I112" s="96">
        <f>+I113+I114+I115+I116+I117+I118</f>
        <v>0</v>
      </c>
      <c r="J112" s="159">
        <f t="shared" si="9"/>
        <v>-18790.32</v>
      </c>
    </row>
    <row r="113" spans="1:10" s="136" customFormat="1" ht="22.5">
      <c r="A113" s="160" t="s">
        <v>189</v>
      </c>
      <c r="B113" s="164" t="s">
        <v>190</v>
      </c>
      <c r="C113" s="96"/>
      <c r="D113" s="96"/>
      <c r="E113" s="96"/>
      <c r="F113" s="96">
        <f t="shared" si="8"/>
        <v>0</v>
      </c>
      <c r="G113" s="97"/>
      <c r="H113" s="97"/>
      <c r="I113" s="161"/>
      <c r="J113" s="159">
        <f t="shared" si="9"/>
        <v>0</v>
      </c>
    </row>
    <row r="114" spans="1:10" s="136" customFormat="1" ht="22.5">
      <c r="A114" s="101" t="s">
        <v>191</v>
      </c>
      <c r="B114" s="164" t="s">
        <v>192</v>
      </c>
      <c r="C114" s="96"/>
      <c r="D114" s="73">
        <v>-172065.84</v>
      </c>
      <c r="E114" s="73"/>
      <c r="F114" s="73">
        <f t="shared" si="8"/>
        <v>-172065.84</v>
      </c>
      <c r="G114" s="74"/>
      <c r="H114" s="74">
        <v>-13184.33</v>
      </c>
      <c r="I114" s="134"/>
      <c r="J114" s="159">
        <f t="shared" si="9"/>
        <v>-13184.33</v>
      </c>
    </row>
    <row r="115" spans="1:10" s="136" customFormat="1" ht="15.75" customHeight="1">
      <c r="A115" s="101" t="s">
        <v>193</v>
      </c>
      <c r="B115" s="164" t="s">
        <v>194</v>
      </c>
      <c r="C115" s="96"/>
      <c r="D115" s="73">
        <v>-5605.99</v>
      </c>
      <c r="E115" s="73"/>
      <c r="F115" s="73">
        <f t="shared" si="8"/>
        <v>-5605.99</v>
      </c>
      <c r="G115" s="134"/>
      <c r="H115" s="74">
        <v>-5605.99</v>
      </c>
      <c r="I115" s="134"/>
      <c r="J115" s="159">
        <f t="shared" si="9"/>
        <v>-5605.99</v>
      </c>
    </row>
    <row r="116" spans="1:10" s="136" customFormat="1" ht="15.75" customHeight="1">
      <c r="A116" s="101" t="s">
        <v>195</v>
      </c>
      <c r="B116" s="164" t="s">
        <v>196</v>
      </c>
      <c r="C116" s="96"/>
      <c r="D116" s="73"/>
      <c r="E116" s="73"/>
      <c r="F116" s="73">
        <f t="shared" si="8"/>
        <v>0</v>
      </c>
      <c r="G116" s="134"/>
      <c r="H116" s="74"/>
      <c r="I116" s="134"/>
      <c r="J116" s="159">
        <f t="shared" si="9"/>
        <v>0</v>
      </c>
    </row>
    <row r="117" spans="1:10" s="136" customFormat="1" ht="22.5">
      <c r="A117" s="101" t="s">
        <v>197</v>
      </c>
      <c r="B117" s="164" t="s">
        <v>198</v>
      </c>
      <c r="C117" s="96"/>
      <c r="D117" s="73">
        <v>271683</v>
      </c>
      <c r="E117" s="73"/>
      <c r="F117" s="73">
        <f t="shared" si="8"/>
        <v>271683</v>
      </c>
      <c r="G117" s="74"/>
      <c r="H117" s="74"/>
      <c r="I117" s="134"/>
      <c r="J117" s="159">
        <f t="shared" si="9"/>
        <v>0</v>
      </c>
    </row>
    <row r="118" spans="1:10" s="136" customFormat="1" ht="36.75" customHeight="1">
      <c r="A118" s="81" t="s">
        <v>199</v>
      </c>
      <c r="B118" s="165" t="s">
        <v>200</v>
      </c>
      <c r="C118" s="73"/>
      <c r="D118" s="73">
        <v>60980.28</v>
      </c>
      <c r="E118" s="73"/>
      <c r="F118" s="73">
        <f t="shared" si="8"/>
        <v>60980.28</v>
      </c>
      <c r="G118" s="74"/>
      <c r="H118" s="74"/>
      <c r="I118" s="134"/>
      <c r="J118" s="159">
        <f t="shared" si="9"/>
        <v>0</v>
      </c>
    </row>
    <row r="119" spans="1:10" s="136" customFormat="1" ht="15.75" customHeight="1">
      <c r="A119" s="80" t="s">
        <v>201</v>
      </c>
      <c r="B119" s="95" t="s">
        <v>202</v>
      </c>
      <c r="C119" s="90">
        <f>C121+C122+C123+C124</f>
        <v>0</v>
      </c>
      <c r="D119" s="73">
        <f>D121+D122+D123+D124</f>
        <v>-21028.17</v>
      </c>
      <c r="E119" s="73">
        <f>E120+E122+E123+E124</f>
        <v>0</v>
      </c>
      <c r="F119" s="73">
        <f t="shared" si="8"/>
        <v>-21028.17</v>
      </c>
      <c r="G119" s="134">
        <f>G121+G122+G123+G124</f>
        <v>0</v>
      </c>
      <c r="H119" s="134">
        <f>H121+H122+H123+H124</f>
        <v>0</v>
      </c>
      <c r="I119" s="134">
        <f>I120+I122+I123+I124</f>
        <v>0</v>
      </c>
      <c r="J119" s="159">
        <f t="shared" si="9"/>
        <v>0</v>
      </c>
    </row>
    <row r="120" spans="1:10" s="136" customFormat="1" ht="33.75">
      <c r="A120" s="166" t="s">
        <v>203</v>
      </c>
      <c r="B120" s="102" t="s">
        <v>204</v>
      </c>
      <c r="C120" s="167" t="s">
        <v>205</v>
      </c>
      <c r="D120" s="168" t="s">
        <v>205</v>
      </c>
      <c r="E120" s="84"/>
      <c r="F120" s="84">
        <f>E120</f>
        <v>0</v>
      </c>
      <c r="G120" s="169" t="s">
        <v>205</v>
      </c>
      <c r="H120" s="170" t="s">
        <v>205</v>
      </c>
      <c r="I120" s="85"/>
      <c r="J120" s="171">
        <f>I120</f>
        <v>0</v>
      </c>
    </row>
    <row r="121" spans="1:10" s="136" customFormat="1">
      <c r="A121" s="81" t="s">
        <v>206</v>
      </c>
      <c r="B121" s="86" t="s">
        <v>207</v>
      </c>
      <c r="C121" s="92"/>
      <c r="D121" s="73"/>
      <c r="E121" s="73"/>
      <c r="F121" s="73">
        <f t="shared" si="8"/>
        <v>0</v>
      </c>
      <c r="G121" s="74"/>
      <c r="H121" s="74"/>
      <c r="I121" s="134"/>
      <c r="J121" s="163">
        <f t="shared" si="9"/>
        <v>0</v>
      </c>
    </row>
    <row r="122" spans="1:10" s="136" customFormat="1">
      <c r="A122" s="81" t="s">
        <v>208</v>
      </c>
      <c r="B122" s="86" t="s">
        <v>209</v>
      </c>
      <c r="C122" s="73"/>
      <c r="D122" s="73">
        <v>-21028.17</v>
      </c>
      <c r="E122" s="73"/>
      <c r="F122" s="73">
        <f t="shared" si="8"/>
        <v>-21028.17</v>
      </c>
      <c r="G122" s="74"/>
      <c r="H122" s="74"/>
      <c r="I122" s="134"/>
      <c r="J122" s="163">
        <f t="shared" si="9"/>
        <v>0</v>
      </c>
    </row>
    <row r="123" spans="1:10" s="136" customFormat="1">
      <c r="A123" s="166" t="s">
        <v>210</v>
      </c>
      <c r="B123" s="86" t="s">
        <v>211</v>
      </c>
      <c r="C123" s="92"/>
      <c r="D123" s="98"/>
      <c r="E123" s="98"/>
      <c r="F123" s="98">
        <f t="shared" si="8"/>
        <v>0</v>
      </c>
      <c r="G123" s="98"/>
      <c r="H123" s="98"/>
      <c r="I123" s="172"/>
      <c r="J123" s="173">
        <f t="shared" si="9"/>
        <v>0</v>
      </c>
    </row>
    <row r="124" spans="1:10" s="136" customFormat="1" ht="15.75" thickBot="1">
      <c r="A124" s="166" t="s">
        <v>212</v>
      </c>
      <c r="B124" s="86" t="s">
        <v>213</v>
      </c>
      <c r="C124" s="92"/>
      <c r="D124" s="98"/>
      <c r="E124" s="98"/>
      <c r="F124" s="98">
        <f t="shared" si="8"/>
        <v>0</v>
      </c>
      <c r="G124" s="99"/>
      <c r="H124" s="174"/>
      <c r="I124" s="172"/>
      <c r="J124" s="173">
        <f t="shared" si="9"/>
        <v>0</v>
      </c>
    </row>
    <row r="125" spans="1:10" s="136" customFormat="1" ht="23.25" customHeight="1" thickBot="1">
      <c r="A125" s="175" t="s">
        <v>214</v>
      </c>
      <c r="B125" s="176" t="s">
        <v>215</v>
      </c>
      <c r="C125" s="143">
        <f>C107+C111+C112+C119</f>
        <v>0</v>
      </c>
      <c r="D125" s="143">
        <f>D107+D111+D112+D119</f>
        <v>188072.05</v>
      </c>
      <c r="E125" s="143">
        <f>E107+E111+E112+E119</f>
        <v>0</v>
      </c>
      <c r="F125" s="143">
        <f t="shared" si="8"/>
        <v>188072.05</v>
      </c>
      <c r="G125" s="143">
        <f>G107+G111+G112+G119</f>
        <v>0</v>
      </c>
      <c r="H125" s="143">
        <f>H107+H111+H112+H119</f>
        <v>-18789.32</v>
      </c>
      <c r="I125" s="143">
        <f>I107+I111+I112+I119</f>
        <v>0</v>
      </c>
      <c r="J125" s="177">
        <f t="shared" si="9"/>
        <v>-18789.32</v>
      </c>
    </row>
    <row r="126" spans="1:10" s="136" customFormat="1" ht="16.5" customHeight="1">
      <c r="A126" s="178"/>
      <c r="B126" s="117"/>
      <c r="C126" s="179"/>
      <c r="D126" s="180"/>
      <c r="E126" s="180"/>
      <c r="F126" s="180"/>
      <c r="G126" s="118"/>
      <c r="H126" s="118"/>
      <c r="I126" s="119"/>
      <c r="J126" s="120"/>
    </row>
    <row r="127" spans="1:10" ht="13.5" customHeight="1">
      <c r="A127" s="121" t="s">
        <v>175</v>
      </c>
      <c r="B127" s="35" t="s">
        <v>19</v>
      </c>
      <c r="C127" s="35" t="s">
        <v>20</v>
      </c>
      <c r="D127" s="35"/>
      <c r="E127" s="35"/>
      <c r="F127" s="35"/>
      <c r="G127" s="35" t="s">
        <v>21</v>
      </c>
      <c r="H127" s="35"/>
      <c r="I127" s="35"/>
      <c r="J127" s="36"/>
    </row>
    <row r="128" spans="1:10" ht="44.25" customHeight="1">
      <c r="A128" s="122"/>
      <c r="B128" s="35"/>
      <c r="C128" s="37" t="s">
        <v>22</v>
      </c>
      <c r="D128" s="37" t="s">
        <v>23</v>
      </c>
      <c r="E128" s="37" t="s">
        <v>24</v>
      </c>
      <c r="F128" s="37" t="s">
        <v>25</v>
      </c>
      <c r="G128" s="37" t="s">
        <v>22</v>
      </c>
      <c r="H128" s="37" t="s">
        <v>23</v>
      </c>
      <c r="I128" s="37" t="s">
        <v>24</v>
      </c>
      <c r="J128" s="38" t="s">
        <v>25</v>
      </c>
    </row>
    <row r="129" spans="1:10" s="136" customFormat="1" ht="11.25" customHeight="1" thickBot="1">
      <c r="A129" s="123">
        <v>1</v>
      </c>
      <c r="B129" s="152" t="s">
        <v>26</v>
      </c>
      <c r="C129" s="153">
        <v>3</v>
      </c>
      <c r="D129" s="153">
        <v>4</v>
      </c>
      <c r="E129" s="153">
        <v>5</v>
      </c>
      <c r="F129" s="124">
        <v>6</v>
      </c>
      <c r="G129" s="154">
        <v>7</v>
      </c>
      <c r="H129" s="154">
        <v>8</v>
      </c>
      <c r="I129" s="154">
        <v>9</v>
      </c>
      <c r="J129" s="155">
        <v>10</v>
      </c>
    </row>
    <row r="130" spans="1:10" s="136" customFormat="1" ht="23.25" customHeight="1">
      <c r="A130" s="181" t="s">
        <v>216</v>
      </c>
      <c r="B130" s="126"/>
      <c r="C130" s="44"/>
      <c r="D130" s="45"/>
      <c r="E130" s="182"/>
      <c r="F130" s="45"/>
      <c r="G130" s="183"/>
      <c r="H130" s="157"/>
      <c r="I130" s="157"/>
      <c r="J130" s="158"/>
    </row>
    <row r="131" spans="1:10" s="136" customFormat="1" ht="22.5" customHeight="1">
      <c r="A131" s="129" t="s">
        <v>217</v>
      </c>
      <c r="B131" s="95" t="s">
        <v>218</v>
      </c>
      <c r="C131" s="49">
        <f>SUM(C132:C134)</f>
        <v>0</v>
      </c>
      <c r="D131" s="49">
        <f>SUM(D132:D134)</f>
        <v>1019270.56</v>
      </c>
      <c r="E131" s="49">
        <f>SUM(E132:E134)</f>
        <v>0</v>
      </c>
      <c r="F131" s="96">
        <f>C131+D131+E131</f>
        <v>1019270.56</v>
      </c>
      <c r="G131" s="49">
        <f>SUM(G132:G134)</f>
        <v>0</v>
      </c>
      <c r="H131" s="49">
        <f>SUM(H132:H134)</f>
        <v>1456493.57</v>
      </c>
      <c r="I131" s="49">
        <f>SUM(I132:I134)</f>
        <v>0</v>
      </c>
      <c r="J131" s="184">
        <f>G131+H131+I131</f>
        <v>1456493.57</v>
      </c>
    </row>
    <row r="132" spans="1:10" s="136" customFormat="1" ht="25.5" customHeight="1">
      <c r="A132" s="80" t="s">
        <v>219</v>
      </c>
      <c r="B132" s="86" t="s">
        <v>220</v>
      </c>
      <c r="C132" s="73"/>
      <c r="D132" s="73">
        <v>1019270.56</v>
      </c>
      <c r="E132" s="73"/>
      <c r="F132" s="73">
        <f>C132+D132+E132</f>
        <v>1019270.56</v>
      </c>
      <c r="G132" s="74"/>
      <c r="H132" s="74">
        <v>1456493.57</v>
      </c>
      <c r="I132" s="73"/>
      <c r="J132" s="163">
        <f>G132+H132+I132</f>
        <v>1456493.57</v>
      </c>
    </row>
    <row r="133" spans="1:10" s="136" customFormat="1" ht="25.5" customHeight="1">
      <c r="A133" s="185" t="s">
        <v>221</v>
      </c>
      <c r="B133" s="86" t="s">
        <v>222</v>
      </c>
      <c r="C133" s="186"/>
      <c r="D133" s="73"/>
      <c r="E133" s="73"/>
      <c r="F133" s="73">
        <f>C133+D133+E133</f>
        <v>0</v>
      </c>
      <c r="G133" s="186"/>
      <c r="H133" s="186"/>
      <c r="I133" s="73"/>
      <c r="J133" s="163">
        <f>G133+H133+I133</f>
        <v>0</v>
      </c>
    </row>
    <row r="134" spans="1:10" s="136" customFormat="1" ht="25.5" customHeight="1" thickBot="1">
      <c r="A134" s="187" t="s">
        <v>223</v>
      </c>
      <c r="B134" s="102" t="s">
        <v>224</v>
      </c>
      <c r="C134" s="188"/>
      <c r="D134" s="84"/>
      <c r="E134" s="84"/>
      <c r="F134" s="84">
        <f>C134+D134+E134</f>
        <v>0</v>
      </c>
      <c r="G134" s="188"/>
      <c r="H134" s="188"/>
      <c r="I134" s="84"/>
      <c r="J134" s="163">
        <f>G134+H134+I134</f>
        <v>0</v>
      </c>
    </row>
    <row r="135" spans="1:10" ht="22.5" customHeight="1" thickBot="1">
      <c r="A135" s="175" t="s">
        <v>225</v>
      </c>
      <c r="B135" s="176" t="s">
        <v>226</v>
      </c>
      <c r="C135" s="189">
        <f>C125+C131</f>
        <v>0</v>
      </c>
      <c r="D135" s="143">
        <f>D125+D131</f>
        <v>1207342.6100000001</v>
      </c>
      <c r="E135" s="143">
        <f t="shared" ref="E135:J135" si="10">E125+E131</f>
        <v>0</v>
      </c>
      <c r="F135" s="143">
        <f>F125+F131</f>
        <v>1207342.6100000001</v>
      </c>
      <c r="G135" s="190">
        <f t="shared" si="10"/>
        <v>0</v>
      </c>
      <c r="H135" s="190">
        <f t="shared" si="10"/>
        <v>1437704.25</v>
      </c>
      <c r="I135" s="190">
        <f t="shared" si="10"/>
        <v>0</v>
      </c>
      <c r="J135" s="177">
        <f t="shared" si="10"/>
        <v>1437704.25</v>
      </c>
    </row>
    <row r="136" spans="1:10" ht="21" customHeight="1">
      <c r="A136" s="30" t="s">
        <v>227</v>
      </c>
      <c r="B136" s="147"/>
      <c r="C136" s="147"/>
      <c r="D136" s="149"/>
      <c r="E136" s="149"/>
      <c r="F136" s="149"/>
      <c r="G136" s="149"/>
      <c r="H136" s="149"/>
      <c r="I136" s="149"/>
      <c r="J136" s="151"/>
    </row>
    <row r="137" spans="1:10">
      <c r="H137" s="149"/>
      <c r="I137" s="149"/>
      <c r="J137" s="151"/>
    </row>
    <row r="138" spans="1:10">
      <c r="A138" s="150" t="s">
        <v>228</v>
      </c>
      <c r="B138" s="147"/>
      <c r="C138" s="30" t="s">
        <v>229</v>
      </c>
      <c r="D138" s="149"/>
      <c r="E138" s="149"/>
      <c r="F138" s="149"/>
      <c r="G138" s="149"/>
      <c r="H138" s="27"/>
      <c r="I138" s="27"/>
      <c r="J138" s="27"/>
    </row>
    <row r="139" spans="1:10">
      <c r="A139" s="30" t="s">
        <v>230</v>
      </c>
      <c r="B139" s="26"/>
      <c r="C139" s="30" t="s">
        <v>231</v>
      </c>
      <c r="D139" s="27"/>
      <c r="E139" s="27"/>
      <c r="F139" s="27"/>
      <c r="G139" s="27"/>
      <c r="H139" s="27"/>
      <c r="I139" s="27"/>
      <c r="J139" s="27"/>
    </row>
    <row r="140" spans="1:10">
      <c r="B140" s="26"/>
      <c r="C140" s="27"/>
      <c r="D140" s="27"/>
      <c r="E140" s="27"/>
      <c r="F140" s="27"/>
      <c r="G140" s="27"/>
      <c r="H140" s="27"/>
      <c r="I140" s="27"/>
      <c r="J140" s="27"/>
    </row>
    <row r="141" spans="1:10">
      <c r="A141" s="30" t="s">
        <v>232</v>
      </c>
      <c r="B141" s="26"/>
      <c r="C141" s="27"/>
      <c r="D141" s="27"/>
      <c r="E141" s="27"/>
      <c r="F141" s="27"/>
      <c r="G141" s="27"/>
      <c r="H141" s="27"/>
      <c r="I141" s="27"/>
      <c r="J141" s="27"/>
    </row>
    <row r="142" spans="1:10">
      <c r="A142" s="30"/>
      <c r="B142" s="26"/>
      <c r="C142" s="27"/>
      <c r="D142" s="27"/>
      <c r="E142" s="27"/>
      <c r="F142" s="27"/>
      <c r="G142" s="27"/>
      <c r="H142" s="27"/>
      <c r="I142" s="27"/>
      <c r="J142" s="27"/>
    </row>
    <row r="143" spans="1:10">
      <c r="B143" s="26"/>
      <c r="C143" s="27"/>
      <c r="D143" s="27"/>
      <c r="E143" s="27"/>
      <c r="F143" s="27"/>
      <c r="G143" s="27"/>
      <c r="H143" s="27"/>
      <c r="I143" s="27"/>
      <c r="J143" s="27"/>
    </row>
    <row r="144" spans="1:10">
      <c r="A144" s="30"/>
      <c r="B144" s="26"/>
      <c r="C144" s="27"/>
      <c r="D144" s="27"/>
      <c r="E144" s="27"/>
      <c r="F144" s="27"/>
      <c r="G144" s="27"/>
      <c r="H144" s="27"/>
      <c r="I144" s="27"/>
      <c r="J144" s="27"/>
    </row>
    <row r="145" spans="1:10">
      <c r="A145" s="30"/>
      <c r="B145" s="26"/>
      <c r="C145" s="27"/>
      <c r="D145" s="27"/>
      <c r="E145" s="27"/>
      <c r="F145" s="27"/>
      <c r="G145" s="27"/>
      <c r="H145" s="27"/>
      <c r="I145" s="27"/>
      <c r="J145" s="27"/>
    </row>
    <row r="146" spans="1:10">
      <c r="A146" s="30"/>
      <c r="B146" s="26"/>
      <c r="C146" s="27"/>
      <c r="D146" s="27"/>
      <c r="E146" s="27"/>
      <c r="F146" s="27"/>
      <c r="G146" s="27"/>
      <c r="H146" s="27"/>
      <c r="I146" s="27"/>
      <c r="J146" s="27"/>
    </row>
    <row r="147" spans="1:10">
      <c r="A147" s="30"/>
      <c r="B147" s="26"/>
      <c r="C147" s="27"/>
      <c r="D147" s="27"/>
      <c r="E147" s="27"/>
      <c r="F147" s="27"/>
      <c r="G147" s="27"/>
      <c r="H147" s="27"/>
      <c r="I147" s="27"/>
      <c r="J147" s="27"/>
    </row>
    <row r="148" spans="1:10">
      <c r="A148" s="30"/>
      <c r="B148" s="26"/>
      <c r="C148" s="27"/>
      <c r="D148" s="27"/>
      <c r="E148" s="27"/>
      <c r="F148" s="27"/>
      <c r="G148" s="27"/>
      <c r="H148" s="27"/>
      <c r="I148" s="27"/>
      <c r="J148" s="27"/>
    </row>
    <row r="149" spans="1:10">
      <c r="A149" s="30"/>
      <c r="B149" s="26"/>
      <c r="C149" s="27"/>
      <c r="D149" s="27"/>
      <c r="E149" s="27"/>
      <c r="F149" s="27"/>
      <c r="G149" s="27"/>
      <c r="H149" s="27"/>
      <c r="I149" s="27"/>
      <c r="J149" s="27"/>
    </row>
    <row r="150" spans="1:10">
      <c r="A150" s="30"/>
      <c r="B150" s="26"/>
      <c r="C150" s="27"/>
      <c r="D150" s="27"/>
      <c r="E150" s="27"/>
      <c r="F150" s="27"/>
      <c r="G150" s="27"/>
      <c r="H150" s="27"/>
      <c r="I150" s="27"/>
      <c r="J150" s="27"/>
    </row>
    <row r="151" spans="1:10">
      <c r="A151" s="30"/>
      <c r="B151" s="26"/>
      <c r="C151" s="27"/>
      <c r="D151" s="27"/>
      <c r="E151" s="27"/>
      <c r="F151" s="27"/>
      <c r="G151" s="27"/>
      <c r="H151" s="27"/>
      <c r="I151" s="27"/>
      <c r="J151" s="27"/>
    </row>
    <row r="152" spans="1:10">
      <c r="A152" s="30"/>
      <c r="B152" s="26"/>
      <c r="C152" s="27"/>
      <c r="D152" s="27"/>
      <c r="E152" s="27"/>
      <c r="F152" s="27"/>
      <c r="G152" s="27"/>
      <c r="H152" s="27"/>
      <c r="I152" s="27"/>
      <c r="J152" s="27"/>
    </row>
    <row r="153" spans="1:10">
      <c r="A153" s="30"/>
      <c r="B153" s="26"/>
      <c r="C153" s="27"/>
      <c r="D153" s="27"/>
      <c r="E153" s="27"/>
      <c r="F153" s="27"/>
      <c r="G153" s="27"/>
      <c r="H153" s="27"/>
      <c r="I153" s="27"/>
      <c r="J153" s="27"/>
    </row>
    <row r="154" spans="1:10">
      <c r="A154" s="30"/>
      <c r="B154" s="26"/>
      <c r="C154" s="27"/>
      <c r="D154" s="27"/>
      <c r="E154" s="27"/>
      <c r="F154" s="27"/>
      <c r="G154" s="27"/>
      <c r="H154" s="27"/>
      <c r="I154" s="27"/>
      <c r="J154" s="27"/>
    </row>
    <row r="155" spans="1:10">
      <c r="A155" s="30"/>
      <c r="B155" s="26"/>
      <c r="C155" s="27"/>
      <c r="D155" s="27"/>
      <c r="E155" s="27"/>
      <c r="F155" s="27"/>
      <c r="G155" s="27"/>
      <c r="H155" s="27"/>
      <c r="I155" s="27"/>
      <c r="J155" s="27"/>
    </row>
    <row r="156" spans="1:10">
      <c r="A156" s="30"/>
      <c r="B156" s="26"/>
      <c r="C156" s="27"/>
      <c r="D156" s="27"/>
      <c r="E156" s="27"/>
      <c r="F156" s="27"/>
      <c r="G156" s="27"/>
      <c r="H156" s="27"/>
      <c r="I156" s="27"/>
      <c r="J156" s="27"/>
    </row>
    <row r="157" spans="1:10">
      <c r="A157" s="30"/>
      <c r="B157" s="26"/>
      <c r="C157" s="27"/>
      <c r="D157" s="27"/>
      <c r="E157" s="27"/>
      <c r="F157" s="27"/>
      <c r="G157" s="27"/>
      <c r="H157" s="27"/>
      <c r="I157" s="27"/>
      <c r="J157" s="27"/>
    </row>
    <row r="158" spans="1:10">
      <c r="A158" s="30"/>
      <c r="B158" s="26"/>
      <c r="C158" s="27"/>
      <c r="D158" s="27"/>
      <c r="E158" s="27"/>
      <c r="F158" s="27"/>
      <c r="G158" s="27"/>
      <c r="H158" s="27"/>
      <c r="I158" s="27"/>
      <c r="J158" s="27"/>
    </row>
    <row r="159" spans="1:10">
      <c r="A159" s="30"/>
      <c r="B159" s="26"/>
      <c r="C159" s="27"/>
      <c r="D159" s="27"/>
      <c r="E159" s="27"/>
      <c r="F159" s="27"/>
      <c r="G159" s="27"/>
      <c r="H159" s="27"/>
      <c r="I159" s="27"/>
      <c r="J159" s="27"/>
    </row>
    <row r="160" spans="1:10">
      <c r="A160" s="30"/>
      <c r="B160" s="26"/>
      <c r="C160" s="27"/>
      <c r="D160" s="27"/>
      <c r="E160" s="27"/>
      <c r="F160" s="27"/>
      <c r="G160" s="27"/>
      <c r="H160" s="27"/>
      <c r="I160" s="27"/>
      <c r="J160" s="27"/>
    </row>
    <row r="161" spans="1:10">
      <c r="A161" s="30"/>
      <c r="B161" s="26"/>
      <c r="C161" s="27"/>
      <c r="D161" s="27"/>
      <c r="E161" s="27"/>
      <c r="F161" s="27"/>
      <c r="G161" s="27"/>
      <c r="H161" s="27"/>
      <c r="I161" s="27"/>
      <c r="J161" s="27"/>
    </row>
    <row r="162" spans="1:10">
      <c r="A162" s="30"/>
      <c r="B162" s="26"/>
      <c r="C162" s="27"/>
      <c r="D162" s="27"/>
      <c r="E162" s="27"/>
      <c r="F162" s="27"/>
      <c r="G162" s="27"/>
      <c r="H162" s="27"/>
      <c r="I162" s="27"/>
      <c r="J162" s="27"/>
    </row>
    <row r="163" spans="1:10">
      <c r="A163" s="30"/>
      <c r="B163" s="26"/>
      <c r="C163" s="27"/>
      <c r="D163" s="27"/>
      <c r="E163" s="27"/>
      <c r="F163" s="27"/>
      <c r="G163" s="27"/>
      <c r="H163" s="27"/>
      <c r="I163" s="27"/>
      <c r="J163" s="27"/>
    </row>
    <row r="164" spans="1:10">
      <c r="A164" s="30"/>
      <c r="B164" s="26"/>
      <c r="C164" s="27"/>
      <c r="D164" s="27"/>
      <c r="E164" s="27"/>
      <c r="F164" s="27"/>
      <c r="G164" s="27"/>
      <c r="H164" s="27"/>
      <c r="I164" s="27"/>
      <c r="J164" s="27"/>
    </row>
    <row r="165" spans="1:10">
      <c r="A165" s="30"/>
      <c r="B165" s="26"/>
      <c r="C165" s="27"/>
      <c r="D165" s="27"/>
      <c r="E165" s="27"/>
      <c r="F165" s="27"/>
      <c r="G165" s="27"/>
      <c r="H165" s="27"/>
      <c r="I165" s="27"/>
      <c r="J165" s="27"/>
    </row>
    <row r="166" spans="1:10">
      <c r="A166" s="30"/>
      <c r="B166" s="26"/>
      <c r="C166" s="27"/>
      <c r="D166" s="27"/>
      <c r="E166" s="27"/>
      <c r="F166" s="27"/>
      <c r="G166" s="27"/>
      <c r="H166" s="27"/>
      <c r="I166" s="27"/>
      <c r="J166" s="27"/>
    </row>
    <row r="167" spans="1:10">
      <c r="A167" s="30"/>
      <c r="B167" s="26"/>
      <c r="C167" s="27"/>
      <c r="D167" s="27"/>
      <c r="E167" s="27"/>
      <c r="F167" s="27"/>
      <c r="G167" s="27"/>
      <c r="H167" s="27"/>
      <c r="I167" s="27"/>
      <c r="J167" s="27"/>
    </row>
    <row r="168" spans="1:10">
      <c r="A168" s="30"/>
      <c r="B168" s="26"/>
      <c r="C168" s="27"/>
      <c r="D168" s="27"/>
      <c r="E168" s="27"/>
      <c r="F168" s="27"/>
      <c r="G168" s="27"/>
      <c r="H168" s="27"/>
      <c r="I168" s="27"/>
      <c r="J168" s="27"/>
    </row>
    <row r="169" spans="1:10">
      <c r="A169" s="30"/>
      <c r="B169" s="26"/>
      <c r="C169" s="27"/>
      <c r="D169" s="27"/>
      <c r="E169" s="27"/>
      <c r="F169" s="27"/>
      <c r="G169" s="27"/>
      <c r="H169" s="27"/>
      <c r="I169" s="27"/>
      <c r="J169" s="27"/>
    </row>
    <row r="170" spans="1:10">
      <c r="A170" s="30"/>
      <c r="B170" s="26"/>
      <c r="C170" s="27"/>
      <c r="D170" s="27"/>
      <c r="E170" s="27"/>
      <c r="F170" s="27"/>
      <c r="G170" s="27"/>
      <c r="H170" s="27"/>
      <c r="I170" s="27"/>
      <c r="J170" s="27"/>
    </row>
    <row r="171" spans="1:10">
      <c r="A171" s="30"/>
      <c r="B171" s="26"/>
      <c r="C171" s="27"/>
      <c r="D171" s="27"/>
      <c r="E171" s="27"/>
      <c r="F171" s="27"/>
      <c r="G171" s="27"/>
      <c r="H171" s="27"/>
      <c r="I171" s="27"/>
      <c r="J171" s="27"/>
    </row>
    <row r="172" spans="1:10">
      <c r="A172" s="30"/>
      <c r="B172" s="26"/>
      <c r="C172" s="27"/>
      <c r="D172" s="27"/>
      <c r="E172" s="27"/>
      <c r="F172" s="27"/>
      <c r="G172" s="27"/>
      <c r="H172" s="27"/>
      <c r="I172" s="27"/>
      <c r="J172" s="27"/>
    </row>
    <row r="173" spans="1:10">
      <c r="A173" s="30"/>
      <c r="B173" s="26"/>
      <c r="C173" s="27"/>
      <c r="D173" s="27"/>
      <c r="E173" s="27"/>
      <c r="F173" s="27"/>
      <c r="G173" s="27"/>
      <c r="H173" s="27"/>
      <c r="I173" s="27"/>
      <c r="J173" s="27"/>
    </row>
    <row r="174" spans="1:10">
      <c r="A174" s="30"/>
      <c r="B174" s="26"/>
      <c r="C174" s="27"/>
      <c r="D174" s="27"/>
      <c r="E174" s="27"/>
      <c r="F174" s="27"/>
      <c r="G174" s="27"/>
      <c r="H174" s="27"/>
      <c r="I174" s="27"/>
      <c r="J174" s="27"/>
    </row>
    <row r="175" spans="1:10">
      <c r="A175" s="30"/>
      <c r="B175" s="26"/>
      <c r="C175" s="27"/>
      <c r="D175" s="27"/>
      <c r="E175" s="27"/>
      <c r="F175" s="27"/>
      <c r="G175" s="27"/>
      <c r="H175" s="27"/>
      <c r="I175" s="27"/>
      <c r="J175" s="27"/>
    </row>
    <row r="176" spans="1:10">
      <c r="A176" s="30"/>
      <c r="B176" s="26"/>
      <c r="C176" s="27"/>
      <c r="D176" s="27"/>
      <c r="E176" s="27"/>
      <c r="F176" s="27"/>
      <c r="G176" s="27"/>
      <c r="H176" s="27"/>
      <c r="I176" s="27"/>
      <c r="J176" s="27"/>
    </row>
    <row r="177" spans="1:10">
      <c r="A177" s="30"/>
      <c r="B177" s="26"/>
      <c r="C177" s="27"/>
      <c r="D177" s="27"/>
      <c r="E177" s="27"/>
      <c r="F177" s="27"/>
      <c r="G177" s="27"/>
      <c r="H177" s="27"/>
      <c r="I177" s="27"/>
      <c r="J177" s="27"/>
    </row>
    <row r="178" spans="1:10">
      <c r="A178" s="30"/>
      <c r="B178" s="26"/>
      <c r="C178" s="27"/>
      <c r="D178" s="27"/>
      <c r="E178" s="27"/>
      <c r="F178" s="27"/>
      <c r="G178" s="27"/>
      <c r="H178" s="27"/>
      <c r="I178" s="27"/>
      <c r="J178" s="27"/>
    </row>
    <row r="179" spans="1:10">
      <c r="A179" s="30"/>
      <c r="B179" s="26"/>
      <c r="C179" s="27"/>
      <c r="D179" s="27"/>
      <c r="E179" s="27"/>
      <c r="F179" s="27"/>
      <c r="G179" s="27"/>
      <c r="H179" s="27"/>
      <c r="I179" s="27"/>
      <c r="J179" s="27"/>
    </row>
    <row r="180" spans="1:10">
      <c r="A180" s="30"/>
      <c r="B180" s="26"/>
      <c r="C180" s="27"/>
      <c r="D180" s="27"/>
      <c r="E180" s="27"/>
      <c r="F180" s="27"/>
      <c r="G180" s="27"/>
      <c r="H180" s="27"/>
      <c r="I180" s="27"/>
      <c r="J180" s="27"/>
    </row>
    <row r="181" spans="1:10">
      <c r="A181" s="30"/>
      <c r="B181" s="26"/>
      <c r="C181" s="27"/>
      <c r="D181" s="27"/>
      <c r="E181" s="27"/>
      <c r="F181" s="27"/>
      <c r="G181" s="27"/>
      <c r="H181" s="27"/>
      <c r="I181" s="27"/>
      <c r="J181" s="27"/>
    </row>
    <row r="182" spans="1:10">
      <c r="A182" s="30"/>
      <c r="B182" s="26"/>
      <c r="C182" s="27"/>
      <c r="D182" s="27"/>
      <c r="E182" s="27"/>
      <c r="F182" s="27"/>
      <c r="G182" s="27"/>
      <c r="H182" s="27"/>
      <c r="I182" s="27"/>
      <c r="J182" s="27"/>
    </row>
    <row r="183" spans="1:10">
      <c r="A183" s="30"/>
      <c r="B183" s="26"/>
      <c r="C183" s="27"/>
      <c r="D183" s="27"/>
      <c r="E183" s="27"/>
      <c r="F183" s="27"/>
      <c r="G183" s="27"/>
      <c r="H183" s="27"/>
      <c r="I183" s="27"/>
      <c r="J183" s="27"/>
    </row>
    <row r="184" spans="1:10">
      <c r="A184" s="30"/>
      <c r="B184" s="26"/>
      <c r="C184" s="27"/>
      <c r="D184" s="27"/>
      <c r="E184" s="27"/>
      <c r="F184" s="27"/>
      <c r="G184" s="27"/>
      <c r="H184" s="27"/>
      <c r="I184" s="27"/>
      <c r="J184" s="27"/>
    </row>
    <row r="185" spans="1:10">
      <c r="A185" s="30"/>
      <c r="B185" s="26"/>
      <c r="C185" s="27"/>
      <c r="D185" s="27"/>
      <c r="E185" s="27"/>
      <c r="F185" s="27"/>
      <c r="G185" s="27"/>
      <c r="H185" s="27"/>
      <c r="I185" s="27"/>
      <c r="J185" s="27"/>
    </row>
    <row r="186" spans="1:10">
      <c r="A186" s="30"/>
      <c r="B186" s="26"/>
      <c r="C186" s="27"/>
      <c r="D186" s="27"/>
      <c r="E186" s="27"/>
      <c r="F186" s="27"/>
      <c r="G186" s="27"/>
      <c r="H186" s="27"/>
      <c r="I186" s="27"/>
      <c r="J186" s="27"/>
    </row>
    <row r="187" spans="1:10">
      <c r="A187" s="30"/>
      <c r="B187" s="26"/>
      <c r="C187" s="27"/>
      <c r="D187" s="27"/>
      <c r="E187" s="27"/>
      <c r="F187" s="27"/>
      <c r="G187" s="27"/>
      <c r="H187" s="27"/>
      <c r="I187" s="27"/>
      <c r="J187" s="27"/>
    </row>
    <row r="188" spans="1:10">
      <c r="A188" s="30"/>
      <c r="B188" s="26"/>
      <c r="C188" s="27"/>
      <c r="D188" s="27"/>
      <c r="E188" s="27"/>
      <c r="F188" s="27"/>
      <c r="G188" s="27"/>
      <c r="H188" s="27"/>
      <c r="I188" s="27"/>
      <c r="J188" s="27"/>
    </row>
    <row r="189" spans="1:10">
      <c r="A189" s="30"/>
      <c r="B189" s="26"/>
      <c r="C189" s="27"/>
      <c r="D189" s="27"/>
      <c r="E189" s="27"/>
      <c r="F189" s="27"/>
      <c r="G189" s="27"/>
      <c r="H189" s="27"/>
      <c r="I189" s="27"/>
      <c r="J189" s="27"/>
    </row>
    <row r="190" spans="1:10">
      <c r="A190" s="30"/>
      <c r="B190" s="26"/>
      <c r="C190" s="27"/>
      <c r="D190" s="27"/>
      <c r="E190" s="27"/>
      <c r="F190" s="27"/>
      <c r="G190" s="27"/>
      <c r="H190" s="27"/>
      <c r="I190" s="27"/>
      <c r="J190" s="27"/>
    </row>
    <row r="191" spans="1:10">
      <c r="A191" s="30"/>
      <c r="B191" s="26"/>
      <c r="C191" s="27"/>
      <c r="D191" s="27"/>
      <c r="E191" s="27"/>
      <c r="F191" s="27"/>
      <c r="G191" s="27"/>
      <c r="H191" s="27"/>
      <c r="I191" s="27"/>
      <c r="J191" s="27"/>
    </row>
    <row r="192" spans="1:10">
      <c r="A192" s="30"/>
      <c r="B192" s="26"/>
      <c r="C192" s="27"/>
      <c r="D192" s="27"/>
      <c r="E192" s="27"/>
      <c r="F192" s="27"/>
      <c r="G192" s="27"/>
      <c r="H192" s="27"/>
      <c r="I192" s="27"/>
      <c r="J192" s="27"/>
    </row>
    <row r="193" spans="1:10">
      <c r="A193" s="30"/>
      <c r="B193" s="26"/>
      <c r="C193" s="27"/>
      <c r="D193" s="27"/>
      <c r="E193" s="27"/>
      <c r="F193" s="27"/>
      <c r="G193" s="27"/>
      <c r="H193" s="27"/>
      <c r="I193" s="27"/>
      <c r="J193" s="27"/>
    </row>
    <row r="194" spans="1:10">
      <c r="A194" s="30"/>
      <c r="B194" s="26"/>
      <c r="C194" s="27"/>
      <c r="D194" s="27"/>
      <c r="E194" s="27"/>
      <c r="F194" s="27"/>
      <c r="G194" s="27"/>
      <c r="H194" s="27"/>
      <c r="I194" s="27"/>
      <c r="J194" s="27"/>
    </row>
    <row r="195" spans="1:10">
      <c r="A195" s="30"/>
      <c r="B195" s="26"/>
      <c r="C195" s="27"/>
      <c r="D195" s="27"/>
      <c r="E195" s="27"/>
      <c r="F195" s="27"/>
      <c r="G195" s="27"/>
      <c r="H195" s="27"/>
      <c r="I195" s="27"/>
      <c r="J195" s="27"/>
    </row>
    <row r="196" spans="1:10">
      <c r="A196" s="30"/>
      <c r="B196" s="26"/>
      <c r="C196" s="27"/>
      <c r="D196" s="27"/>
      <c r="E196" s="27"/>
      <c r="F196" s="27"/>
      <c r="G196" s="27"/>
      <c r="H196" s="27"/>
      <c r="I196" s="27"/>
      <c r="J196" s="27"/>
    </row>
    <row r="197" spans="1:10">
      <c r="A197" s="30"/>
      <c r="B197" s="26"/>
      <c r="C197" s="27"/>
      <c r="D197" s="27"/>
      <c r="E197" s="27"/>
      <c r="F197" s="27"/>
      <c r="G197" s="27"/>
      <c r="H197" s="27"/>
      <c r="I197" s="27"/>
      <c r="J197" s="27"/>
    </row>
    <row r="198" spans="1:10">
      <c r="A198" s="30"/>
      <c r="B198" s="26"/>
      <c r="C198" s="27"/>
      <c r="D198" s="27"/>
      <c r="E198" s="27"/>
      <c r="F198" s="27"/>
      <c r="G198" s="27"/>
      <c r="H198" s="27"/>
      <c r="I198" s="27"/>
      <c r="J198" s="27"/>
    </row>
    <row r="199" spans="1:10">
      <c r="A199" s="30"/>
      <c r="B199" s="26"/>
      <c r="C199" s="27"/>
      <c r="D199" s="27"/>
      <c r="E199" s="27"/>
      <c r="F199" s="27"/>
      <c r="G199" s="27"/>
      <c r="H199" s="27"/>
      <c r="I199" s="27"/>
      <c r="J199" s="27"/>
    </row>
    <row r="200" spans="1:10">
      <c r="A200" s="30"/>
      <c r="B200" s="26"/>
      <c r="C200" s="27"/>
      <c r="D200" s="27"/>
      <c r="E200" s="27"/>
      <c r="F200" s="27"/>
      <c r="G200" s="27"/>
      <c r="H200" s="27"/>
      <c r="I200" s="27"/>
      <c r="J200" s="27"/>
    </row>
    <row r="201" spans="1:10">
      <c r="A201" s="30"/>
      <c r="B201" s="26"/>
      <c r="C201" s="27"/>
      <c r="D201" s="27"/>
      <c r="E201" s="27"/>
      <c r="F201" s="27"/>
      <c r="G201" s="27"/>
      <c r="H201" s="27"/>
      <c r="I201" s="27"/>
      <c r="J201" s="27"/>
    </row>
    <row r="202" spans="1:10">
      <c r="A202" s="30"/>
      <c r="B202" s="26"/>
      <c r="C202" s="27"/>
      <c r="D202" s="27"/>
      <c r="E202" s="27"/>
      <c r="F202" s="27"/>
      <c r="G202" s="27"/>
      <c r="H202" s="27"/>
      <c r="I202" s="27"/>
      <c r="J202" s="27"/>
    </row>
    <row r="203" spans="1:10">
      <c r="A203" s="30"/>
      <c r="B203" s="26"/>
      <c r="C203" s="27"/>
      <c r="D203" s="27"/>
      <c r="E203" s="27"/>
      <c r="F203" s="27"/>
      <c r="G203" s="27"/>
      <c r="H203" s="27"/>
      <c r="I203" s="27"/>
      <c r="J203" s="27"/>
    </row>
    <row r="204" spans="1:10">
      <c r="A204" s="30"/>
      <c r="B204" s="26"/>
      <c r="C204" s="27"/>
      <c r="D204" s="27"/>
      <c r="E204" s="27"/>
      <c r="F204" s="27"/>
      <c r="G204" s="27"/>
      <c r="H204" s="27"/>
      <c r="I204" s="27"/>
      <c r="J204" s="27"/>
    </row>
    <row r="205" spans="1:10">
      <c r="A205" s="30"/>
      <c r="B205" s="26"/>
      <c r="C205" s="27"/>
      <c r="D205" s="27"/>
      <c r="E205" s="27"/>
      <c r="F205" s="27"/>
      <c r="G205" s="27"/>
      <c r="H205" s="27"/>
      <c r="I205" s="27"/>
      <c r="J205" s="27"/>
    </row>
    <row r="206" spans="1:10">
      <c r="A206" s="30"/>
      <c r="B206" s="26"/>
      <c r="C206" s="27"/>
      <c r="D206" s="27"/>
      <c r="E206" s="27"/>
      <c r="F206" s="27"/>
      <c r="G206" s="27"/>
      <c r="H206" s="27"/>
      <c r="I206" s="27"/>
      <c r="J206" s="27"/>
    </row>
    <row r="207" spans="1:10">
      <c r="A207" s="30"/>
      <c r="B207" s="26"/>
      <c r="C207" s="27"/>
      <c r="D207" s="27"/>
      <c r="E207" s="27"/>
      <c r="F207" s="27"/>
      <c r="G207" s="27"/>
      <c r="H207" s="27"/>
      <c r="I207" s="27"/>
      <c r="J207" s="27"/>
    </row>
    <row r="208" spans="1:10">
      <c r="A208" s="30"/>
      <c r="B208" s="26"/>
      <c r="C208" s="27"/>
      <c r="D208" s="27"/>
      <c r="E208" s="27"/>
      <c r="F208" s="27"/>
      <c r="G208" s="27"/>
      <c r="H208" s="27"/>
      <c r="I208" s="27"/>
      <c r="J208" s="27"/>
    </row>
    <row r="209" spans="1:10">
      <c r="A209" s="30"/>
      <c r="B209" s="26"/>
      <c r="C209" s="27"/>
      <c r="D209" s="27"/>
      <c r="E209" s="27"/>
      <c r="F209" s="27"/>
      <c r="G209" s="27"/>
      <c r="H209" s="27"/>
      <c r="I209" s="27"/>
      <c r="J209" s="27"/>
    </row>
    <row r="210" spans="1:10">
      <c r="A210" s="30"/>
      <c r="B210" s="26"/>
      <c r="C210" s="27"/>
      <c r="D210" s="27"/>
      <c r="E210" s="27"/>
      <c r="F210" s="27"/>
      <c r="G210" s="27"/>
      <c r="H210" s="27"/>
      <c r="I210" s="27"/>
      <c r="J210" s="27"/>
    </row>
    <row r="211" spans="1:10">
      <c r="A211" s="30"/>
      <c r="B211" s="26"/>
      <c r="C211" s="27"/>
      <c r="D211" s="27"/>
      <c r="E211" s="27"/>
      <c r="F211" s="27"/>
      <c r="G211" s="27"/>
      <c r="H211" s="27"/>
      <c r="I211" s="27"/>
      <c r="J211" s="27"/>
    </row>
    <row r="212" spans="1:10">
      <c r="A212" s="30"/>
      <c r="B212" s="26"/>
      <c r="C212" s="27"/>
      <c r="D212" s="27"/>
      <c r="E212" s="27"/>
      <c r="F212" s="27"/>
      <c r="G212" s="27"/>
      <c r="H212" s="27"/>
      <c r="I212" s="27"/>
      <c r="J212" s="27"/>
    </row>
    <row r="213" spans="1:10">
      <c r="A213" s="30"/>
      <c r="B213" s="26"/>
      <c r="C213" s="27"/>
      <c r="D213" s="27"/>
      <c r="E213" s="27"/>
      <c r="F213" s="27"/>
      <c r="G213" s="27"/>
      <c r="H213" s="27"/>
      <c r="I213" s="27"/>
      <c r="J213" s="27"/>
    </row>
    <row r="214" spans="1:10">
      <c r="A214" s="30"/>
      <c r="B214" s="26"/>
      <c r="C214" s="27"/>
      <c r="D214" s="27"/>
      <c r="E214" s="27"/>
      <c r="F214" s="27"/>
      <c r="G214" s="27"/>
      <c r="H214" s="27"/>
      <c r="I214" s="27"/>
      <c r="J214" s="27"/>
    </row>
    <row r="215" spans="1:10">
      <c r="A215" s="30"/>
      <c r="B215" s="26"/>
      <c r="C215" s="27"/>
      <c r="D215" s="27"/>
      <c r="E215" s="27"/>
      <c r="F215" s="27"/>
      <c r="G215" s="27"/>
      <c r="H215" s="27"/>
      <c r="I215" s="27"/>
      <c r="J215" s="27"/>
    </row>
    <row r="216" spans="1:10">
      <c r="A216" s="30"/>
      <c r="B216" s="26"/>
      <c r="C216" s="27"/>
      <c r="D216" s="27"/>
      <c r="E216" s="27"/>
      <c r="F216" s="27"/>
      <c r="G216" s="27"/>
      <c r="H216" s="27"/>
      <c r="I216" s="27"/>
      <c r="J216" s="27"/>
    </row>
    <row r="217" spans="1:10">
      <c r="A217" s="30"/>
      <c r="B217" s="26"/>
      <c r="C217" s="27"/>
      <c r="D217" s="27"/>
      <c r="E217" s="27"/>
      <c r="F217" s="27"/>
      <c r="G217" s="27"/>
      <c r="H217" s="27"/>
      <c r="I217" s="27"/>
      <c r="J217" s="27"/>
    </row>
    <row r="218" spans="1:10">
      <c r="A218" s="30"/>
      <c r="B218" s="26"/>
      <c r="C218" s="27"/>
      <c r="D218" s="27"/>
      <c r="E218" s="27"/>
      <c r="F218" s="27"/>
      <c r="G218" s="27"/>
      <c r="H218" s="27"/>
      <c r="I218" s="27"/>
      <c r="J218" s="27"/>
    </row>
    <row r="219" spans="1:10">
      <c r="A219" s="30"/>
      <c r="B219" s="26"/>
      <c r="C219" s="27"/>
      <c r="D219" s="27"/>
      <c r="E219" s="27"/>
      <c r="F219" s="27"/>
      <c r="G219" s="27"/>
      <c r="H219" s="27"/>
      <c r="I219" s="27"/>
      <c r="J219" s="27"/>
    </row>
    <row r="220" spans="1:10">
      <c r="A220" s="30"/>
      <c r="B220" s="26"/>
      <c r="C220" s="27"/>
      <c r="D220" s="27"/>
      <c r="E220" s="27"/>
      <c r="F220" s="27"/>
      <c r="G220" s="27"/>
      <c r="H220" s="27"/>
      <c r="I220" s="27"/>
      <c r="J220" s="27"/>
    </row>
    <row r="221" spans="1:10">
      <c r="A221" s="30"/>
      <c r="B221" s="26"/>
      <c r="C221" s="27"/>
      <c r="D221" s="27"/>
      <c r="E221" s="27"/>
      <c r="F221" s="27"/>
      <c r="G221" s="27"/>
      <c r="H221" s="27"/>
      <c r="I221" s="27"/>
      <c r="J221" s="27"/>
    </row>
    <row r="222" spans="1:10">
      <c r="A222" s="30"/>
      <c r="B222" s="26"/>
      <c r="C222" s="27"/>
      <c r="D222" s="27"/>
      <c r="E222" s="27"/>
      <c r="F222" s="27"/>
      <c r="G222" s="27"/>
      <c r="H222" s="27"/>
      <c r="I222" s="27"/>
      <c r="J222" s="27"/>
    </row>
    <row r="223" spans="1:10">
      <c r="A223" s="30"/>
      <c r="B223" s="26"/>
      <c r="C223" s="27"/>
      <c r="D223" s="27"/>
      <c r="E223" s="27"/>
      <c r="F223" s="27"/>
      <c r="G223" s="27"/>
      <c r="H223" s="27"/>
      <c r="I223" s="27"/>
      <c r="J223" s="27"/>
    </row>
    <row r="224" spans="1:10">
      <c r="A224" s="30"/>
      <c r="B224" s="26"/>
      <c r="C224" s="27"/>
      <c r="D224" s="27"/>
      <c r="E224" s="27"/>
      <c r="F224" s="27"/>
      <c r="G224" s="27"/>
      <c r="H224" s="27"/>
      <c r="I224" s="27"/>
      <c r="J224" s="27"/>
    </row>
    <row r="225" spans="1:10">
      <c r="A225" s="30"/>
      <c r="B225" s="26"/>
      <c r="C225" s="27"/>
      <c r="D225" s="27"/>
      <c r="E225" s="27"/>
      <c r="F225" s="27"/>
      <c r="G225" s="27"/>
      <c r="H225" s="27"/>
      <c r="I225" s="27"/>
      <c r="J225" s="27"/>
    </row>
    <row r="226" spans="1:10">
      <c r="A226" s="30"/>
      <c r="B226" s="26"/>
      <c r="C226" s="27"/>
      <c r="D226" s="27"/>
      <c r="E226" s="27"/>
      <c r="F226" s="27"/>
      <c r="G226" s="27"/>
      <c r="H226" s="27"/>
      <c r="I226" s="27"/>
      <c r="J226" s="27"/>
    </row>
    <row r="227" spans="1:10">
      <c r="A227" s="30"/>
      <c r="B227" s="26"/>
      <c r="C227" s="27"/>
      <c r="D227" s="27"/>
      <c r="E227" s="27"/>
      <c r="F227" s="27"/>
      <c r="G227" s="27"/>
      <c r="H227" s="27"/>
      <c r="I227" s="27"/>
      <c r="J227" s="27"/>
    </row>
    <row r="228" spans="1:10">
      <c r="A228" s="30"/>
      <c r="B228" s="26"/>
      <c r="C228" s="27"/>
      <c r="D228" s="27"/>
      <c r="E228" s="27"/>
      <c r="F228" s="27"/>
      <c r="G228" s="27"/>
      <c r="H228" s="27"/>
      <c r="I228" s="27"/>
      <c r="J228" s="27"/>
    </row>
    <row r="229" spans="1:10">
      <c r="A229" s="30"/>
      <c r="B229" s="26"/>
      <c r="C229" s="27"/>
      <c r="D229" s="27"/>
      <c r="E229" s="27"/>
      <c r="F229" s="27"/>
      <c r="G229" s="27"/>
      <c r="H229" s="27"/>
      <c r="I229" s="27"/>
      <c r="J229" s="27"/>
    </row>
    <row r="230" spans="1:10">
      <c r="A230" s="30"/>
      <c r="B230" s="26"/>
      <c r="C230" s="27"/>
      <c r="D230" s="27"/>
      <c r="E230" s="27"/>
      <c r="F230" s="27"/>
      <c r="G230" s="27"/>
      <c r="H230" s="27"/>
      <c r="I230" s="27"/>
      <c r="J230" s="27"/>
    </row>
    <row r="231" spans="1:10">
      <c r="A231" s="30"/>
      <c r="B231" s="26"/>
      <c r="C231" s="27"/>
      <c r="D231" s="27"/>
      <c r="E231" s="27"/>
      <c r="F231" s="27"/>
      <c r="G231" s="27"/>
      <c r="H231" s="27"/>
      <c r="I231" s="27"/>
      <c r="J231" s="27"/>
    </row>
    <row r="232" spans="1:10">
      <c r="A232" s="30"/>
      <c r="B232" s="26"/>
      <c r="C232" s="27"/>
      <c r="D232" s="27"/>
      <c r="E232" s="27"/>
      <c r="F232" s="27"/>
      <c r="G232" s="27"/>
      <c r="H232" s="27"/>
      <c r="I232" s="27"/>
      <c r="J232" s="27"/>
    </row>
    <row r="233" spans="1:10">
      <c r="A233" s="30"/>
      <c r="B233" s="26"/>
      <c r="C233" s="27"/>
      <c r="D233" s="27"/>
      <c r="E233" s="27"/>
      <c r="F233" s="27"/>
      <c r="G233" s="27"/>
      <c r="H233" s="27"/>
      <c r="I233" s="27"/>
      <c r="J233" s="27"/>
    </row>
    <row r="234" spans="1:10">
      <c r="A234" s="30"/>
      <c r="B234" s="26"/>
      <c r="C234" s="27"/>
      <c r="D234" s="27"/>
      <c r="E234" s="27"/>
      <c r="F234" s="27"/>
      <c r="G234" s="27"/>
      <c r="H234" s="27"/>
      <c r="I234" s="27"/>
      <c r="J234" s="27"/>
    </row>
    <row r="235" spans="1:10">
      <c r="A235" s="30"/>
      <c r="B235" s="26"/>
      <c r="C235" s="27"/>
      <c r="D235" s="27"/>
      <c r="E235" s="27"/>
      <c r="F235" s="27"/>
      <c r="G235" s="27"/>
      <c r="H235" s="27"/>
      <c r="I235" s="27"/>
      <c r="J235" s="27"/>
    </row>
  </sheetData>
  <mergeCells count="34">
    <mergeCell ref="A127:A128"/>
    <mergeCell ref="B127:B128"/>
    <mergeCell ref="C127:F127"/>
    <mergeCell ref="G127:J127"/>
    <mergeCell ref="A65:A66"/>
    <mergeCell ref="B65:B66"/>
    <mergeCell ref="C65:F65"/>
    <mergeCell ref="G65:J65"/>
    <mergeCell ref="A103:A104"/>
    <mergeCell ref="B103:B104"/>
    <mergeCell ref="C103:F103"/>
    <mergeCell ref="G103:J103"/>
    <mergeCell ref="EA19:EL19"/>
    <mergeCell ref="EM19:EY19"/>
    <mergeCell ref="EZ19:FK19"/>
    <mergeCell ref="A38:A39"/>
    <mergeCell ref="B38:B39"/>
    <mergeCell ref="C38:F38"/>
    <mergeCell ref="G38:J38"/>
    <mergeCell ref="BL19:BQ19"/>
    <mergeCell ref="BR19:CC19"/>
    <mergeCell ref="CD19:CO19"/>
    <mergeCell ref="CP19:DB19"/>
    <mergeCell ref="DC19:DN19"/>
    <mergeCell ref="DO19:DZ19"/>
    <mergeCell ref="A1:I1"/>
    <mergeCell ref="A2:I2"/>
    <mergeCell ref="B3:G3"/>
    <mergeCell ref="B7:G7"/>
    <mergeCell ref="B8:G8"/>
    <mergeCell ref="A14:A15"/>
    <mergeCell ref="B14:B15"/>
    <mergeCell ref="C14:F14"/>
    <mergeCell ref="G14:J14"/>
  </mergeCells>
  <dataValidations count="2">
    <dataValidation type="decimal" allowBlank="1" showInputMessage="1" showErrorMessage="1" sqref="C111:E111 IY111:JA111 SU111:SW111 ACQ111:ACS111 AMM111:AMO111 AWI111:AWK111 BGE111:BGG111 BQA111:BQC111 BZW111:BZY111 CJS111:CJU111 CTO111:CTQ111 DDK111:DDM111 DNG111:DNI111 DXC111:DXE111 EGY111:EHA111 EQU111:EQW111 FAQ111:FAS111 FKM111:FKO111 FUI111:FUK111 GEE111:GEG111 GOA111:GOC111 GXW111:GXY111 HHS111:HHU111 HRO111:HRQ111 IBK111:IBM111 ILG111:ILI111 IVC111:IVE111 JEY111:JFA111 JOU111:JOW111 JYQ111:JYS111 KIM111:KIO111 KSI111:KSK111 LCE111:LCG111 LMA111:LMC111 LVW111:LVY111 MFS111:MFU111 MPO111:MPQ111 MZK111:MZM111 NJG111:NJI111 NTC111:NTE111 OCY111:ODA111 OMU111:OMW111 OWQ111:OWS111 PGM111:PGO111 PQI111:PQK111 QAE111:QAG111 QKA111:QKC111 QTW111:QTY111 RDS111:RDU111 RNO111:RNQ111 RXK111:RXM111 SHG111:SHI111 SRC111:SRE111 TAY111:TBA111 TKU111:TKW111 TUQ111:TUS111 UEM111:UEO111 UOI111:UOK111 UYE111:UYG111 VIA111:VIC111 VRW111:VRY111 WBS111:WBU111 WLO111:WLQ111 WVK111:WVM111 C65647:E65647 IY65647:JA65647 SU65647:SW65647 ACQ65647:ACS65647 AMM65647:AMO65647 AWI65647:AWK65647 BGE65647:BGG65647 BQA65647:BQC65647 BZW65647:BZY65647 CJS65647:CJU65647 CTO65647:CTQ65647 DDK65647:DDM65647 DNG65647:DNI65647 DXC65647:DXE65647 EGY65647:EHA65647 EQU65647:EQW65647 FAQ65647:FAS65647 FKM65647:FKO65647 FUI65647:FUK65647 GEE65647:GEG65647 GOA65647:GOC65647 GXW65647:GXY65647 HHS65647:HHU65647 HRO65647:HRQ65647 IBK65647:IBM65647 ILG65647:ILI65647 IVC65647:IVE65647 JEY65647:JFA65647 JOU65647:JOW65647 JYQ65647:JYS65647 KIM65647:KIO65647 KSI65647:KSK65647 LCE65647:LCG65647 LMA65647:LMC65647 LVW65647:LVY65647 MFS65647:MFU65647 MPO65647:MPQ65647 MZK65647:MZM65647 NJG65647:NJI65647 NTC65647:NTE65647 OCY65647:ODA65647 OMU65647:OMW65647 OWQ65647:OWS65647 PGM65647:PGO65647 PQI65647:PQK65647 QAE65647:QAG65647 QKA65647:QKC65647 QTW65647:QTY65647 RDS65647:RDU65647 RNO65647:RNQ65647 RXK65647:RXM65647 SHG65647:SHI65647 SRC65647:SRE65647 TAY65647:TBA65647 TKU65647:TKW65647 TUQ65647:TUS65647 UEM65647:UEO65647 UOI65647:UOK65647 UYE65647:UYG65647 VIA65647:VIC65647 VRW65647:VRY65647 WBS65647:WBU65647 WLO65647:WLQ65647 WVK65647:WVM65647 C131183:E131183 IY131183:JA131183 SU131183:SW131183 ACQ131183:ACS131183 AMM131183:AMO131183 AWI131183:AWK131183 BGE131183:BGG131183 BQA131183:BQC131183 BZW131183:BZY131183 CJS131183:CJU131183 CTO131183:CTQ131183 DDK131183:DDM131183 DNG131183:DNI131183 DXC131183:DXE131183 EGY131183:EHA131183 EQU131183:EQW131183 FAQ131183:FAS131183 FKM131183:FKO131183 FUI131183:FUK131183 GEE131183:GEG131183 GOA131183:GOC131183 GXW131183:GXY131183 HHS131183:HHU131183 HRO131183:HRQ131183 IBK131183:IBM131183 ILG131183:ILI131183 IVC131183:IVE131183 JEY131183:JFA131183 JOU131183:JOW131183 JYQ131183:JYS131183 KIM131183:KIO131183 KSI131183:KSK131183 LCE131183:LCG131183 LMA131183:LMC131183 LVW131183:LVY131183 MFS131183:MFU131183 MPO131183:MPQ131183 MZK131183:MZM131183 NJG131183:NJI131183 NTC131183:NTE131183 OCY131183:ODA131183 OMU131183:OMW131183 OWQ131183:OWS131183 PGM131183:PGO131183 PQI131183:PQK131183 QAE131183:QAG131183 QKA131183:QKC131183 QTW131183:QTY131183 RDS131183:RDU131183 RNO131183:RNQ131183 RXK131183:RXM131183 SHG131183:SHI131183 SRC131183:SRE131183 TAY131183:TBA131183 TKU131183:TKW131183 TUQ131183:TUS131183 UEM131183:UEO131183 UOI131183:UOK131183 UYE131183:UYG131183 VIA131183:VIC131183 VRW131183:VRY131183 WBS131183:WBU131183 WLO131183:WLQ131183 WVK131183:WVM131183 C196719:E196719 IY196719:JA196719 SU196719:SW196719 ACQ196719:ACS196719 AMM196719:AMO196719 AWI196719:AWK196719 BGE196719:BGG196719 BQA196719:BQC196719 BZW196719:BZY196719 CJS196719:CJU196719 CTO196719:CTQ196719 DDK196719:DDM196719 DNG196719:DNI196719 DXC196719:DXE196719 EGY196719:EHA196719 EQU196719:EQW196719 FAQ196719:FAS196719 FKM196719:FKO196719 FUI196719:FUK196719 GEE196719:GEG196719 GOA196719:GOC196719 GXW196719:GXY196719 HHS196719:HHU196719 HRO196719:HRQ196719 IBK196719:IBM196719 ILG196719:ILI196719 IVC196719:IVE196719 JEY196719:JFA196719 JOU196719:JOW196719 JYQ196719:JYS196719 KIM196719:KIO196719 KSI196719:KSK196719 LCE196719:LCG196719 LMA196719:LMC196719 LVW196719:LVY196719 MFS196719:MFU196719 MPO196719:MPQ196719 MZK196719:MZM196719 NJG196719:NJI196719 NTC196719:NTE196719 OCY196719:ODA196719 OMU196719:OMW196719 OWQ196719:OWS196719 PGM196719:PGO196719 PQI196719:PQK196719 QAE196719:QAG196719 QKA196719:QKC196719 QTW196719:QTY196719 RDS196719:RDU196719 RNO196719:RNQ196719 RXK196719:RXM196719 SHG196719:SHI196719 SRC196719:SRE196719 TAY196719:TBA196719 TKU196719:TKW196719 TUQ196719:TUS196719 UEM196719:UEO196719 UOI196719:UOK196719 UYE196719:UYG196719 VIA196719:VIC196719 VRW196719:VRY196719 WBS196719:WBU196719 WLO196719:WLQ196719 WVK196719:WVM196719 C262255:E262255 IY262255:JA262255 SU262255:SW262255 ACQ262255:ACS262255 AMM262255:AMO262255 AWI262255:AWK262255 BGE262255:BGG262255 BQA262255:BQC262255 BZW262255:BZY262255 CJS262255:CJU262255 CTO262255:CTQ262255 DDK262255:DDM262255 DNG262255:DNI262255 DXC262255:DXE262255 EGY262255:EHA262255 EQU262255:EQW262255 FAQ262255:FAS262255 FKM262255:FKO262255 FUI262255:FUK262255 GEE262255:GEG262255 GOA262255:GOC262255 GXW262255:GXY262255 HHS262255:HHU262255 HRO262255:HRQ262255 IBK262255:IBM262255 ILG262255:ILI262255 IVC262255:IVE262255 JEY262255:JFA262255 JOU262255:JOW262255 JYQ262255:JYS262255 KIM262255:KIO262255 KSI262255:KSK262255 LCE262255:LCG262255 LMA262255:LMC262255 LVW262255:LVY262255 MFS262255:MFU262255 MPO262255:MPQ262255 MZK262255:MZM262255 NJG262255:NJI262255 NTC262255:NTE262255 OCY262255:ODA262255 OMU262255:OMW262255 OWQ262255:OWS262255 PGM262255:PGO262255 PQI262255:PQK262255 QAE262255:QAG262255 QKA262255:QKC262255 QTW262255:QTY262255 RDS262255:RDU262255 RNO262255:RNQ262255 RXK262255:RXM262255 SHG262255:SHI262255 SRC262255:SRE262255 TAY262255:TBA262255 TKU262255:TKW262255 TUQ262255:TUS262255 UEM262255:UEO262255 UOI262255:UOK262255 UYE262255:UYG262255 VIA262255:VIC262255 VRW262255:VRY262255 WBS262255:WBU262255 WLO262255:WLQ262255 WVK262255:WVM262255 C327791:E327791 IY327791:JA327791 SU327791:SW327791 ACQ327791:ACS327791 AMM327791:AMO327791 AWI327791:AWK327791 BGE327791:BGG327791 BQA327791:BQC327791 BZW327791:BZY327791 CJS327791:CJU327791 CTO327791:CTQ327791 DDK327791:DDM327791 DNG327791:DNI327791 DXC327791:DXE327791 EGY327791:EHA327791 EQU327791:EQW327791 FAQ327791:FAS327791 FKM327791:FKO327791 FUI327791:FUK327791 GEE327791:GEG327791 GOA327791:GOC327791 GXW327791:GXY327791 HHS327791:HHU327791 HRO327791:HRQ327791 IBK327791:IBM327791 ILG327791:ILI327791 IVC327791:IVE327791 JEY327791:JFA327791 JOU327791:JOW327791 JYQ327791:JYS327791 KIM327791:KIO327791 KSI327791:KSK327791 LCE327791:LCG327791 LMA327791:LMC327791 LVW327791:LVY327791 MFS327791:MFU327791 MPO327791:MPQ327791 MZK327791:MZM327791 NJG327791:NJI327791 NTC327791:NTE327791 OCY327791:ODA327791 OMU327791:OMW327791 OWQ327791:OWS327791 PGM327791:PGO327791 PQI327791:PQK327791 QAE327791:QAG327791 QKA327791:QKC327791 QTW327791:QTY327791 RDS327791:RDU327791 RNO327791:RNQ327791 RXK327791:RXM327791 SHG327791:SHI327791 SRC327791:SRE327791 TAY327791:TBA327791 TKU327791:TKW327791 TUQ327791:TUS327791 UEM327791:UEO327791 UOI327791:UOK327791 UYE327791:UYG327791 VIA327791:VIC327791 VRW327791:VRY327791 WBS327791:WBU327791 WLO327791:WLQ327791 WVK327791:WVM327791 C393327:E393327 IY393327:JA393327 SU393327:SW393327 ACQ393327:ACS393327 AMM393327:AMO393327 AWI393327:AWK393327 BGE393327:BGG393327 BQA393327:BQC393327 BZW393327:BZY393327 CJS393327:CJU393327 CTO393327:CTQ393327 DDK393327:DDM393327 DNG393327:DNI393327 DXC393327:DXE393327 EGY393327:EHA393327 EQU393327:EQW393327 FAQ393327:FAS393327 FKM393327:FKO393327 FUI393327:FUK393327 GEE393327:GEG393327 GOA393327:GOC393327 GXW393327:GXY393327 HHS393327:HHU393327 HRO393327:HRQ393327 IBK393327:IBM393327 ILG393327:ILI393327 IVC393327:IVE393327 JEY393327:JFA393327 JOU393327:JOW393327 JYQ393327:JYS393327 KIM393327:KIO393327 KSI393327:KSK393327 LCE393327:LCG393327 LMA393327:LMC393327 LVW393327:LVY393327 MFS393327:MFU393327 MPO393327:MPQ393327 MZK393327:MZM393327 NJG393327:NJI393327 NTC393327:NTE393327 OCY393327:ODA393327 OMU393327:OMW393327 OWQ393327:OWS393327 PGM393327:PGO393327 PQI393327:PQK393327 QAE393327:QAG393327 QKA393327:QKC393327 QTW393327:QTY393327 RDS393327:RDU393327 RNO393327:RNQ393327 RXK393327:RXM393327 SHG393327:SHI393327 SRC393327:SRE393327 TAY393327:TBA393327 TKU393327:TKW393327 TUQ393327:TUS393327 UEM393327:UEO393327 UOI393327:UOK393327 UYE393327:UYG393327 VIA393327:VIC393327 VRW393327:VRY393327 WBS393327:WBU393327 WLO393327:WLQ393327 WVK393327:WVM393327 C458863:E458863 IY458863:JA458863 SU458863:SW458863 ACQ458863:ACS458863 AMM458863:AMO458863 AWI458863:AWK458863 BGE458863:BGG458863 BQA458863:BQC458863 BZW458863:BZY458863 CJS458863:CJU458863 CTO458863:CTQ458863 DDK458863:DDM458863 DNG458863:DNI458863 DXC458863:DXE458863 EGY458863:EHA458863 EQU458863:EQW458863 FAQ458863:FAS458863 FKM458863:FKO458863 FUI458863:FUK458863 GEE458863:GEG458863 GOA458863:GOC458863 GXW458863:GXY458863 HHS458863:HHU458863 HRO458863:HRQ458863 IBK458863:IBM458863 ILG458863:ILI458863 IVC458863:IVE458863 JEY458863:JFA458863 JOU458863:JOW458863 JYQ458863:JYS458863 KIM458863:KIO458863 KSI458863:KSK458863 LCE458863:LCG458863 LMA458863:LMC458863 LVW458863:LVY458863 MFS458863:MFU458863 MPO458863:MPQ458863 MZK458863:MZM458863 NJG458863:NJI458863 NTC458863:NTE458863 OCY458863:ODA458863 OMU458863:OMW458863 OWQ458863:OWS458863 PGM458863:PGO458863 PQI458863:PQK458863 QAE458863:QAG458863 QKA458863:QKC458863 QTW458863:QTY458863 RDS458863:RDU458863 RNO458863:RNQ458863 RXK458863:RXM458863 SHG458863:SHI458863 SRC458863:SRE458863 TAY458863:TBA458863 TKU458863:TKW458863 TUQ458863:TUS458863 UEM458863:UEO458863 UOI458863:UOK458863 UYE458863:UYG458863 VIA458863:VIC458863 VRW458863:VRY458863 WBS458863:WBU458863 WLO458863:WLQ458863 WVK458863:WVM458863 C524399:E524399 IY524399:JA524399 SU524399:SW524399 ACQ524399:ACS524399 AMM524399:AMO524399 AWI524399:AWK524399 BGE524399:BGG524399 BQA524399:BQC524399 BZW524399:BZY524399 CJS524399:CJU524399 CTO524399:CTQ524399 DDK524399:DDM524399 DNG524399:DNI524399 DXC524399:DXE524399 EGY524399:EHA524399 EQU524399:EQW524399 FAQ524399:FAS524399 FKM524399:FKO524399 FUI524399:FUK524399 GEE524399:GEG524399 GOA524399:GOC524399 GXW524399:GXY524399 HHS524399:HHU524399 HRO524399:HRQ524399 IBK524399:IBM524399 ILG524399:ILI524399 IVC524399:IVE524399 JEY524399:JFA524399 JOU524399:JOW524399 JYQ524399:JYS524399 KIM524399:KIO524399 KSI524399:KSK524399 LCE524399:LCG524399 LMA524399:LMC524399 LVW524399:LVY524399 MFS524399:MFU524399 MPO524399:MPQ524399 MZK524399:MZM524399 NJG524399:NJI524399 NTC524399:NTE524399 OCY524399:ODA524399 OMU524399:OMW524399 OWQ524399:OWS524399 PGM524399:PGO524399 PQI524399:PQK524399 QAE524399:QAG524399 QKA524399:QKC524399 QTW524399:QTY524399 RDS524399:RDU524399 RNO524399:RNQ524399 RXK524399:RXM524399 SHG524399:SHI524399 SRC524399:SRE524399 TAY524399:TBA524399 TKU524399:TKW524399 TUQ524399:TUS524399 UEM524399:UEO524399 UOI524399:UOK524399 UYE524399:UYG524399 VIA524399:VIC524399 VRW524399:VRY524399 WBS524399:WBU524399 WLO524399:WLQ524399 WVK524399:WVM524399 C589935:E589935 IY589935:JA589935 SU589935:SW589935 ACQ589935:ACS589935 AMM589935:AMO589935 AWI589935:AWK589935 BGE589935:BGG589935 BQA589935:BQC589935 BZW589935:BZY589935 CJS589935:CJU589935 CTO589935:CTQ589935 DDK589935:DDM589935 DNG589935:DNI589935 DXC589935:DXE589935 EGY589935:EHA589935 EQU589935:EQW589935 FAQ589935:FAS589935 FKM589935:FKO589935 FUI589935:FUK589935 GEE589935:GEG589935 GOA589935:GOC589935 GXW589935:GXY589935 HHS589935:HHU589935 HRO589935:HRQ589935 IBK589935:IBM589935 ILG589935:ILI589935 IVC589935:IVE589935 JEY589935:JFA589935 JOU589935:JOW589935 JYQ589935:JYS589935 KIM589935:KIO589935 KSI589935:KSK589935 LCE589935:LCG589935 LMA589935:LMC589935 LVW589935:LVY589935 MFS589935:MFU589935 MPO589935:MPQ589935 MZK589935:MZM589935 NJG589935:NJI589935 NTC589935:NTE589935 OCY589935:ODA589935 OMU589935:OMW589935 OWQ589935:OWS589935 PGM589935:PGO589935 PQI589935:PQK589935 QAE589935:QAG589935 QKA589935:QKC589935 QTW589935:QTY589935 RDS589935:RDU589935 RNO589935:RNQ589935 RXK589935:RXM589935 SHG589935:SHI589935 SRC589935:SRE589935 TAY589935:TBA589935 TKU589935:TKW589935 TUQ589935:TUS589935 UEM589935:UEO589935 UOI589935:UOK589935 UYE589935:UYG589935 VIA589935:VIC589935 VRW589935:VRY589935 WBS589935:WBU589935 WLO589935:WLQ589935 WVK589935:WVM589935 C655471:E655471 IY655471:JA655471 SU655471:SW655471 ACQ655471:ACS655471 AMM655471:AMO655471 AWI655471:AWK655471 BGE655471:BGG655471 BQA655471:BQC655471 BZW655471:BZY655471 CJS655471:CJU655471 CTO655471:CTQ655471 DDK655471:DDM655471 DNG655471:DNI655471 DXC655471:DXE655471 EGY655471:EHA655471 EQU655471:EQW655471 FAQ655471:FAS655471 FKM655471:FKO655471 FUI655471:FUK655471 GEE655471:GEG655471 GOA655471:GOC655471 GXW655471:GXY655471 HHS655471:HHU655471 HRO655471:HRQ655471 IBK655471:IBM655471 ILG655471:ILI655471 IVC655471:IVE655471 JEY655471:JFA655471 JOU655471:JOW655471 JYQ655471:JYS655471 KIM655471:KIO655471 KSI655471:KSK655471 LCE655471:LCG655471 LMA655471:LMC655471 LVW655471:LVY655471 MFS655471:MFU655471 MPO655471:MPQ655471 MZK655471:MZM655471 NJG655471:NJI655471 NTC655471:NTE655471 OCY655471:ODA655471 OMU655471:OMW655471 OWQ655471:OWS655471 PGM655471:PGO655471 PQI655471:PQK655471 QAE655471:QAG655471 QKA655471:QKC655471 QTW655471:QTY655471 RDS655471:RDU655471 RNO655471:RNQ655471 RXK655471:RXM655471 SHG655471:SHI655471 SRC655471:SRE655471 TAY655471:TBA655471 TKU655471:TKW655471 TUQ655471:TUS655471 UEM655471:UEO655471 UOI655471:UOK655471 UYE655471:UYG655471 VIA655471:VIC655471 VRW655471:VRY655471 WBS655471:WBU655471 WLO655471:WLQ655471 WVK655471:WVM655471 C721007:E721007 IY721007:JA721007 SU721007:SW721007 ACQ721007:ACS721007 AMM721007:AMO721007 AWI721007:AWK721007 BGE721007:BGG721007 BQA721007:BQC721007 BZW721007:BZY721007 CJS721007:CJU721007 CTO721007:CTQ721007 DDK721007:DDM721007 DNG721007:DNI721007 DXC721007:DXE721007 EGY721007:EHA721007 EQU721007:EQW721007 FAQ721007:FAS721007 FKM721007:FKO721007 FUI721007:FUK721007 GEE721007:GEG721007 GOA721007:GOC721007 GXW721007:GXY721007 HHS721007:HHU721007 HRO721007:HRQ721007 IBK721007:IBM721007 ILG721007:ILI721007 IVC721007:IVE721007 JEY721007:JFA721007 JOU721007:JOW721007 JYQ721007:JYS721007 KIM721007:KIO721007 KSI721007:KSK721007 LCE721007:LCG721007 LMA721007:LMC721007 LVW721007:LVY721007 MFS721007:MFU721007 MPO721007:MPQ721007 MZK721007:MZM721007 NJG721007:NJI721007 NTC721007:NTE721007 OCY721007:ODA721007 OMU721007:OMW721007 OWQ721007:OWS721007 PGM721007:PGO721007 PQI721007:PQK721007 QAE721007:QAG721007 QKA721007:QKC721007 QTW721007:QTY721007 RDS721007:RDU721007 RNO721007:RNQ721007 RXK721007:RXM721007 SHG721007:SHI721007 SRC721007:SRE721007 TAY721007:TBA721007 TKU721007:TKW721007 TUQ721007:TUS721007 UEM721007:UEO721007 UOI721007:UOK721007 UYE721007:UYG721007 VIA721007:VIC721007 VRW721007:VRY721007 WBS721007:WBU721007 WLO721007:WLQ721007 WVK721007:WVM721007 C786543:E786543 IY786543:JA786543 SU786543:SW786543 ACQ786543:ACS786543 AMM786543:AMO786543 AWI786543:AWK786543 BGE786543:BGG786543 BQA786543:BQC786543 BZW786543:BZY786543 CJS786543:CJU786543 CTO786543:CTQ786543 DDK786543:DDM786543 DNG786543:DNI786543 DXC786543:DXE786543 EGY786543:EHA786543 EQU786543:EQW786543 FAQ786543:FAS786543 FKM786543:FKO786543 FUI786543:FUK786543 GEE786543:GEG786543 GOA786543:GOC786543 GXW786543:GXY786543 HHS786543:HHU786543 HRO786543:HRQ786543 IBK786543:IBM786543 ILG786543:ILI786543 IVC786543:IVE786543 JEY786543:JFA786543 JOU786543:JOW786543 JYQ786543:JYS786543 KIM786543:KIO786543 KSI786543:KSK786543 LCE786543:LCG786543 LMA786543:LMC786543 LVW786543:LVY786543 MFS786543:MFU786543 MPO786543:MPQ786543 MZK786543:MZM786543 NJG786543:NJI786543 NTC786543:NTE786543 OCY786543:ODA786543 OMU786543:OMW786543 OWQ786543:OWS786543 PGM786543:PGO786543 PQI786543:PQK786543 QAE786543:QAG786543 QKA786543:QKC786543 QTW786543:QTY786543 RDS786543:RDU786543 RNO786543:RNQ786543 RXK786543:RXM786543 SHG786543:SHI786543 SRC786543:SRE786543 TAY786543:TBA786543 TKU786543:TKW786543 TUQ786543:TUS786543 UEM786543:UEO786543 UOI786543:UOK786543 UYE786543:UYG786543 VIA786543:VIC786543 VRW786543:VRY786543 WBS786543:WBU786543 WLO786543:WLQ786543 WVK786543:WVM786543 C852079:E852079 IY852079:JA852079 SU852079:SW852079 ACQ852079:ACS852079 AMM852079:AMO852079 AWI852079:AWK852079 BGE852079:BGG852079 BQA852079:BQC852079 BZW852079:BZY852079 CJS852079:CJU852079 CTO852079:CTQ852079 DDK852079:DDM852079 DNG852079:DNI852079 DXC852079:DXE852079 EGY852079:EHA852079 EQU852079:EQW852079 FAQ852079:FAS852079 FKM852079:FKO852079 FUI852079:FUK852079 GEE852079:GEG852079 GOA852079:GOC852079 GXW852079:GXY852079 HHS852079:HHU852079 HRO852079:HRQ852079 IBK852079:IBM852079 ILG852079:ILI852079 IVC852079:IVE852079 JEY852079:JFA852079 JOU852079:JOW852079 JYQ852079:JYS852079 KIM852079:KIO852079 KSI852079:KSK852079 LCE852079:LCG852079 LMA852079:LMC852079 LVW852079:LVY852079 MFS852079:MFU852079 MPO852079:MPQ852079 MZK852079:MZM852079 NJG852079:NJI852079 NTC852079:NTE852079 OCY852079:ODA852079 OMU852079:OMW852079 OWQ852079:OWS852079 PGM852079:PGO852079 PQI852079:PQK852079 QAE852079:QAG852079 QKA852079:QKC852079 QTW852079:QTY852079 RDS852079:RDU852079 RNO852079:RNQ852079 RXK852079:RXM852079 SHG852079:SHI852079 SRC852079:SRE852079 TAY852079:TBA852079 TKU852079:TKW852079 TUQ852079:TUS852079 UEM852079:UEO852079 UOI852079:UOK852079 UYE852079:UYG852079 VIA852079:VIC852079 VRW852079:VRY852079 WBS852079:WBU852079 WLO852079:WLQ852079 WVK852079:WVM852079 C917615:E917615 IY917615:JA917615 SU917615:SW917615 ACQ917615:ACS917615 AMM917615:AMO917615 AWI917615:AWK917615 BGE917615:BGG917615 BQA917615:BQC917615 BZW917615:BZY917615 CJS917615:CJU917615 CTO917615:CTQ917615 DDK917615:DDM917615 DNG917615:DNI917615 DXC917615:DXE917615 EGY917615:EHA917615 EQU917615:EQW917615 FAQ917615:FAS917615 FKM917615:FKO917615 FUI917615:FUK917615 GEE917615:GEG917615 GOA917615:GOC917615 GXW917615:GXY917615 HHS917615:HHU917615 HRO917615:HRQ917615 IBK917615:IBM917615 ILG917615:ILI917615 IVC917615:IVE917615 JEY917615:JFA917615 JOU917615:JOW917615 JYQ917615:JYS917615 KIM917615:KIO917615 KSI917615:KSK917615 LCE917615:LCG917615 LMA917615:LMC917615 LVW917615:LVY917615 MFS917615:MFU917615 MPO917615:MPQ917615 MZK917615:MZM917615 NJG917615:NJI917615 NTC917615:NTE917615 OCY917615:ODA917615 OMU917615:OMW917615 OWQ917615:OWS917615 PGM917615:PGO917615 PQI917615:PQK917615 QAE917615:QAG917615 QKA917615:QKC917615 QTW917615:QTY917615 RDS917615:RDU917615 RNO917615:RNQ917615 RXK917615:RXM917615 SHG917615:SHI917615 SRC917615:SRE917615 TAY917615:TBA917615 TKU917615:TKW917615 TUQ917615:TUS917615 UEM917615:UEO917615 UOI917615:UOK917615 UYE917615:UYG917615 VIA917615:VIC917615 VRW917615:VRY917615 WBS917615:WBU917615 WLO917615:WLQ917615 WVK917615:WVM917615 C983151:E983151 IY983151:JA983151 SU983151:SW983151 ACQ983151:ACS983151 AMM983151:AMO983151 AWI983151:AWK983151 BGE983151:BGG983151 BQA983151:BQC983151 BZW983151:BZY983151 CJS983151:CJU983151 CTO983151:CTQ983151 DDK983151:DDM983151 DNG983151:DNI983151 DXC983151:DXE983151 EGY983151:EHA983151 EQU983151:EQW983151 FAQ983151:FAS983151 FKM983151:FKO983151 FUI983151:FUK983151 GEE983151:GEG983151 GOA983151:GOC983151 GXW983151:GXY983151 HHS983151:HHU983151 HRO983151:HRQ983151 IBK983151:IBM983151 ILG983151:ILI983151 IVC983151:IVE983151 JEY983151:JFA983151 JOU983151:JOW983151 JYQ983151:JYS983151 KIM983151:KIO983151 KSI983151:KSK983151 LCE983151:LCG983151 LMA983151:LMC983151 LVW983151:LVY983151 MFS983151:MFU983151 MPO983151:MPQ983151 MZK983151:MZM983151 NJG983151:NJI983151 NTC983151:NTE983151 OCY983151:ODA983151 OMU983151:OMW983151 OWQ983151:OWS983151 PGM983151:PGO983151 PQI983151:PQK983151 QAE983151:QAG983151 QKA983151:QKC983151 QTW983151:QTY983151 RDS983151:RDU983151 RNO983151:RNQ983151 RXK983151:RXM983151 SHG983151:SHI983151 SRC983151:SRE983151 TAY983151:TBA983151 TKU983151:TKW983151 TUQ983151:TUS983151 UEM983151:UEO983151 UOI983151:UOK983151 UYE983151:UYG983151 VIA983151:VIC983151 VRW983151:VRY983151 WBS983151:WBU983151 WLO983151:WLQ983151 WVK983151:WVM983151 G111:H111 JC111:JD111 SY111:SZ111 ACU111:ACV111 AMQ111:AMR111 AWM111:AWN111 BGI111:BGJ111 BQE111:BQF111 CAA111:CAB111 CJW111:CJX111 CTS111:CTT111 DDO111:DDP111 DNK111:DNL111 DXG111:DXH111 EHC111:EHD111 EQY111:EQZ111 FAU111:FAV111 FKQ111:FKR111 FUM111:FUN111 GEI111:GEJ111 GOE111:GOF111 GYA111:GYB111 HHW111:HHX111 HRS111:HRT111 IBO111:IBP111 ILK111:ILL111 IVG111:IVH111 JFC111:JFD111 JOY111:JOZ111 JYU111:JYV111 KIQ111:KIR111 KSM111:KSN111 LCI111:LCJ111 LME111:LMF111 LWA111:LWB111 MFW111:MFX111 MPS111:MPT111 MZO111:MZP111 NJK111:NJL111 NTG111:NTH111 ODC111:ODD111 OMY111:OMZ111 OWU111:OWV111 PGQ111:PGR111 PQM111:PQN111 QAI111:QAJ111 QKE111:QKF111 QUA111:QUB111 RDW111:RDX111 RNS111:RNT111 RXO111:RXP111 SHK111:SHL111 SRG111:SRH111 TBC111:TBD111 TKY111:TKZ111 TUU111:TUV111 UEQ111:UER111 UOM111:UON111 UYI111:UYJ111 VIE111:VIF111 VSA111:VSB111 WBW111:WBX111 WLS111:WLT111 WVO111:WVP111 G65647:H65647 JC65647:JD65647 SY65647:SZ65647 ACU65647:ACV65647 AMQ65647:AMR65647 AWM65647:AWN65647 BGI65647:BGJ65647 BQE65647:BQF65647 CAA65647:CAB65647 CJW65647:CJX65647 CTS65647:CTT65647 DDO65647:DDP65647 DNK65647:DNL65647 DXG65647:DXH65647 EHC65647:EHD65647 EQY65647:EQZ65647 FAU65647:FAV65647 FKQ65647:FKR65647 FUM65647:FUN65647 GEI65647:GEJ65647 GOE65647:GOF65647 GYA65647:GYB65647 HHW65647:HHX65647 HRS65647:HRT65647 IBO65647:IBP65647 ILK65647:ILL65647 IVG65647:IVH65647 JFC65647:JFD65647 JOY65647:JOZ65647 JYU65647:JYV65647 KIQ65647:KIR65647 KSM65647:KSN65647 LCI65647:LCJ65647 LME65647:LMF65647 LWA65647:LWB65647 MFW65647:MFX65647 MPS65647:MPT65647 MZO65647:MZP65647 NJK65647:NJL65647 NTG65647:NTH65647 ODC65647:ODD65647 OMY65647:OMZ65647 OWU65647:OWV65647 PGQ65647:PGR65647 PQM65647:PQN65647 QAI65647:QAJ65647 QKE65647:QKF65647 QUA65647:QUB65647 RDW65647:RDX65647 RNS65647:RNT65647 RXO65647:RXP65647 SHK65647:SHL65647 SRG65647:SRH65647 TBC65647:TBD65647 TKY65647:TKZ65647 TUU65647:TUV65647 UEQ65647:UER65647 UOM65647:UON65647 UYI65647:UYJ65647 VIE65647:VIF65647 VSA65647:VSB65647 WBW65647:WBX65647 WLS65647:WLT65647 WVO65647:WVP65647 G131183:H131183 JC131183:JD131183 SY131183:SZ131183 ACU131183:ACV131183 AMQ131183:AMR131183 AWM131183:AWN131183 BGI131183:BGJ131183 BQE131183:BQF131183 CAA131183:CAB131183 CJW131183:CJX131183 CTS131183:CTT131183 DDO131183:DDP131183 DNK131183:DNL131183 DXG131183:DXH131183 EHC131183:EHD131183 EQY131183:EQZ131183 FAU131183:FAV131183 FKQ131183:FKR131183 FUM131183:FUN131183 GEI131183:GEJ131183 GOE131183:GOF131183 GYA131183:GYB131183 HHW131183:HHX131183 HRS131183:HRT131183 IBO131183:IBP131183 ILK131183:ILL131183 IVG131183:IVH131183 JFC131183:JFD131183 JOY131183:JOZ131183 JYU131183:JYV131183 KIQ131183:KIR131183 KSM131183:KSN131183 LCI131183:LCJ131183 LME131183:LMF131183 LWA131183:LWB131183 MFW131183:MFX131183 MPS131183:MPT131183 MZO131183:MZP131183 NJK131183:NJL131183 NTG131183:NTH131183 ODC131183:ODD131183 OMY131183:OMZ131183 OWU131183:OWV131183 PGQ131183:PGR131183 PQM131183:PQN131183 QAI131183:QAJ131183 QKE131183:QKF131183 QUA131183:QUB131183 RDW131183:RDX131183 RNS131183:RNT131183 RXO131183:RXP131183 SHK131183:SHL131183 SRG131183:SRH131183 TBC131183:TBD131183 TKY131183:TKZ131183 TUU131183:TUV131183 UEQ131183:UER131183 UOM131183:UON131183 UYI131183:UYJ131183 VIE131183:VIF131183 VSA131183:VSB131183 WBW131183:WBX131183 WLS131183:WLT131183 WVO131183:WVP131183 G196719:H196719 JC196719:JD196719 SY196719:SZ196719 ACU196719:ACV196719 AMQ196719:AMR196719 AWM196719:AWN196719 BGI196719:BGJ196719 BQE196719:BQF196719 CAA196719:CAB196719 CJW196719:CJX196719 CTS196719:CTT196719 DDO196719:DDP196719 DNK196719:DNL196719 DXG196719:DXH196719 EHC196719:EHD196719 EQY196719:EQZ196719 FAU196719:FAV196719 FKQ196719:FKR196719 FUM196719:FUN196719 GEI196719:GEJ196719 GOE196719:GOF196719 GYA196719:GYB196719 HHW196719:HHX196719 HRS196719:HRT196719 IBO196719:IBP196719 ILK196719:ILL196719 IVG196719:IVH196719 JFC196719:JFD196719 JOY196719:JOZ196719 JYU196719:JYV196719 KIQ196719:KIR196719 KSM196719:KSN196719 LCI196719:LCJ196719 LME196719:LMF196719 LWA196719:LWB196719 MFW196719:MFX196719 MPS196719:MPT196719 MZO196719:MZP196719 NJK196719:NJL196719 NTG196719:NTH196719 ODC196719:ODD196719 OMY196719:OMZ196719 OWU196719:OWV196719 PGQ196719:PGR196719 PQM196719:PQN196719 QAI196719:QAJ196719 QKE196719:QKF196719 QUA196719:QUB196719 RDW196719:RDX196719 RNS196719:RNT196719 RXO196719:RXP196719 SHK196719:SHL196719 SRG196719:SRH196719 TBC196719:TBD196719 TKY196719:TKZ196719 TUU196719:TUV196719 UEQ196719:UER196719 UOM196719:UON196719 UYI196719:UYJ196719 VIE196719:VIF196719 VSA196719:VSB196719 WBW196719:WBX196719 WLS196719:WLT196719 WVO196719:WVP196719 G262255:H262255 JC262255:JD262255 SY262255:SZ262255 ACU262255:ACV262255 AMQ262255:AMR262255 AWM262255:AWN262255 BGI262255:BGJ262255 BQE262255:BQF262255 CAA262255:CAB262255 CJW262255:CJX262255 CTS262255:CTT262255 DDO262255:DDP262255 DNK262255:DNL262255 DXG262255:DXH262255 EHC262255:EHD262255 EQY262255:EQZ262255 FAU262255:FAV262255 FKQ262255:FKR262255 FUM262255:FUN262255 GEI262255:GEJ262255 GOE262255:GOF262255 GYA262255:GYB262255 HHW262255:HHX262255 HRS262255:HRT262255 IBO262255:IBP262255 ILK262255:ILL262255 IVG262255:IVH262255 JFC262255:JFD262255 JOY262255:JOZ262255 JYU262255:JYV262255 KIQ262255:KIR262255 KSM262255:KSN262255 LCI262255:LCJ262255 LME262255:LMF262255 LWA262255:LWB262255 MFW262255:MFX262255 MPS262255:MPT262255 MZO262255:MZP262255 NJK262255:NJL262255 NTG262255:NTH262255 ODC262255:ODD262255 OMY262255:OMZ262255 OWU262255:OWV262255 PGQ262255:PGR262255 PQM262255:PQN262255 QAI262255:QAJ262255 QKE262255:QKF262255 QUA262255:QUB262255 RDW262255:RDX262255 RNS262255:RNT262255 RXO262255:RXP262255 SHK262255:SHL262255 SRG262255:SRH262255 TBC262255:TBD262255 TKY262255:TKZ262255 TUU262255:TUV262255 UEQ262255:UER262255 UOM262255:UON262255 UYI262255:UYJ262255 VIE262255:VIF262255 VSA262255:VSB262255 WBW262255:WBX262255 WLS262255:WLT262255 WVO262255:WVP262255 G327791:H327791 JC327791:JD327791 SY327791:SZ327791 ACU327791:ACV327791 AMQ327791:AMR327791 AWM327791:AWN327791 BGI327791:BGJ327791 BQE327791:BQF327791 CAA327791:CAB327791 CJW327791:CJX327791 CTS327791:CTT327791 DDO327791:DDP327791 DNK327791:DNL327791 DXG327791:DXH327791 EHC327791:EHD327791 EQY327791:EQZ327791 FAU327791:FAV327791 FKQ327791:FKR327791 FUM327791:FUN327791 GEI327791:GEJ327791 GOE327791:GOF327791 GYA327791:GYB327791 HHW327791:HHX327791 HRS327791:HRT327791 IBO327791:IBP327791 ILK327791:ILL327791 IVG327791:IVH327791 JFC327791:JFD327791 JOY327791:JOZ327791 JYU327791:JYV327791 KIQ327791:KIR327791 KSM327791:KSN327791 LCI327791:LCJ327791 LME327791:LMF327791 LWA327791:LWB327791 MFW327791:MFX327791 MPS327791:MPT327791 MZO327791:MZP327791 NJK327791:NJL327791 NTG327791:NTH327791 ODC327791:ODD327791 OMY327791:OMZ327791 OWU327791:OWV327791 PGQ327791:PGR327791 PQM327791:PQN327791 QAI327791:QAJ327791 QKE327791:QKF327791 QUA327791:QUB327791 RDW327791:RDX327791 RNS327791:RNT327791 RXO327791:RXP327791 SHK327791:SHL327791 SRG327791:SRH327791 TBC327791:TBD327791 TKY327791:TKZ327791 TUU327791:TUV327791 UEQ327791:UER327791 UOM327791:UON327791 UYI327791:UYJ327791 VIE327791:VIF327791 VSA327791:VSB327791 WBW327791:WBX327791 WLS327791:WLT327791 WVO327791:WVP327791 G393327:H393327 JC393327:JD393327 SY393327:SZ393327 ACU393327:ACV393327 AMQ393327:AMR393327 AWM393327:AWN393327 BGI393327:BGJ393327 BQE393327:BQF393327 CAA393327:CAB393327 CJW393327:CJX393327 CTS393327:CTT393327 DDO393327:DDP393327 DNK393327:DNL393327 DXG393327:DXH393327 EHC393327:EHD393327 EQY393327:EQZ393327 FAU393327:FAV393327 FKQ393327:FKR393327 FUM393327:FUN393327 GEI393327:GEJ393327 GOE393327:GOF393327 GYA393327:GYB393327 HHW393327:HHX393327 HRS393327:HRT393327 IBO393327:IBP393327 ILK393327:ILL393327 IVG393327:IVH393327 JFC393327:JFD393327 JOY393327:JOZ393327 JYU393327:JYV393327 KIQ393327:KIR393327 KSM393327:KSN393327 LCI393327:LCJ393327 LME393327:LMF393327 LWA393327:LWB393327 MFW393327:MFX393327 MPS393327:MPT393327 MZO393327:MZP393327 NJK393327:NJL393327 NTG393327:NTH393327 ODC393327:ODD393327 OMY393327:OMZ393327 OWU393327:OWV393327 PGQ393327:PGR393327 PQM393327:PQN393327 QAI393327:QAJ393327 QKE393327:QKF393327 QUA393327:QUB393327 RDW393327:RDX393327 RNS393327:RNT393327 RXO393327:RXP393327 SHK393327:SHL393327 SRG393327:SRH393327 TBC393327:TBD393327 TKY393327:TKZ393327 TUU393327:TUV393327 UEQ393327:UER393327 UOM393327:UON393327 UYI393327:UYJ393327 VIE393327:VIF393327 VSA393327:VSB393327 WBW393327:WBX393327 WLS393327:WLT393327 WVO393327:WVP393327 G458863:H458863 JC458863:JD458863 SY458863:SZ458863 ACU458863:ACV458863 AMQ458863:AMR458863 AWM458863:AWN458863 BGI458863:BGJ458863 BQE458863:BQF458863 CAA458863:CAB458863 CJW458863:CJX458863 CTS458863:CTT458863 DDO458863:DDP458863 DNK458863:DNL458863 DXG458863:DXH458863 EHC458863:EHD458863 EQY458863:EQZ458863 FAU458863:FAV458863 FKQ458863:FKR458863 FUM458863:FUN458863 GEI458863:GEJ458863 GOE458863:GOF458863 GYA458863:GYB458863 HHW458863:HHX458863 HRS458863:HRT458863 IBO458863:IBP458863 ILK458863:ILL458863 IVG458863:IVH458863 JFC458863:JFD458863 JOY458863:JOZ458863 JYU458863:JYV458863 KIQ458863:KIR458863 KSM458863:KSN458863 LCI458863:LCJ458863 LME458863:LMF458863 LWA458863:LWB458863 MFW458863:MFX458863 MPS458863:MPT458863 MZO458863:MZP458863 NJK458863:NJL458863 NTG458863:NTH458863 ODC458863:ODD458863 OMY458863:OMZ458863 OWU458863:OWV458863 PGQ458863:PGR458863 PQM458863:PQN458863 QAI458863:QAJ458863 QKE458863:QKF458863 QUA458863:QUB458863 RDW458863:RDX458863 RNS458863:RNT458863 RXO458863:RXP458863 SHK458863:SHL458863 SRG458863:SRH458863 TBC458863:TBD458863 TKY458863:TKZ458863 TUU458863:TUV458863 UEQ458863:UER458863 UOM458863:UON458863 UYI458863:UYJ458863 VIE458863:VIF458863 VSA458863:VSB458863 WBW458863:WBX458863 WLS458863:WLT458863 WVO458863:WVP458863 G524399:H524399 JC524399:JD524399 SY524399:SZ524399 ACU524399:ACV524399 AMQ524399:AMR524399 AWM524399:AWN524399 BGI524399:BGJ524399 BQE524399:BQF524399 CAA524399:CAB524399 CJW524399:CJX524399 CTS524399:CTT524399 DDO524399:DDP524399 DNK524399:DNL524399 DXG524399:DXH524399 EHC524399:EHD524399 EQY524399:EQZ524399 FAU524399:FAV524399 FKQ524399:FKR524399 FUM524399:FUN524399 GEI524399:GEJ524399 GOE524399:GOF524399 GYA524399:GYB524399 HHW524399:HHX524399 HRS524399:HRT524399 IBO524399:IBP524399 ILK524399:ILL524399 IVG524399:IVH524399 JFC524399:JFD524399 JOY524399:JOZ524399 JYU524399:JYV524399 KIQ524399:KIR524399 KSM524399:KSN524399 LCI524399:LCJ524399 LME524399:LMF524399 LWA524399:LWB524399 MFW524399:MFX524399 MPS524399:MPT524399 MZO524399:MZP524399 NJK524399:NJL524399 NTG524399:NTH524399 ODC524399:ODD524399 OMY524399:OMZ524399 OWU524399:OWV524399 PGQ524399:PGR524399 PQM524399:PQN524399 QAI524399:QAJ524399 QKE524399:QKF524399 QUA524399:QUB524399 RDW524399:RDX524399 RNS524399:RNT524399 RXO524399:RXP524399 SHK524399:SHL524399 SRG524399:SRH524399 TBC524399:TBD524399 TKY524399:TKZ524399 TUU524399:TUV524399 UEQ524399:UER524399 UOM524399:UON524399 UYI524399:UYJ524399 VIE524399:VIF524399 VSA524399:VSB524399 WBW524399:WBX524399 WLS524399:WLT524399 WVO524399:WVP524399 G589935:H589935 JC589935:JD589935 SY589935:SZ589935 ACU589935:ACV589935 AMQ589935:AMR589935 AWM589935:AWN589935 BGI589935:BGJ589935 BQE589935:BQF589935 CAA589935:CAB589935 CJW589935:CJX589935 CTS589935:CTT589935 DDO589935:DDP589935 DNK589935:DNL589935 DXG589935:DXH589935 EHC589935:EHD589935 EQY589935:EQZ589935 FAU589935:FAV589935 FKQ589935:FKR589935 FUM589935:FUN589935 GEI589935:GEJ589935 GOE589935:GOF589935 GYA589935:GYB589935 HHW589935:HHX589935 HRS589935:HRT589935 IBO589935:IBP589935 ILK589935:ILL589935 IVG589935:IVH589935 JFC589935:JFD589935 JOY589935:JOZ589935 JYU589935:JYV589935 KIQ589935:KIR589935 KSM589935:KSN589935 LCI589935:LCJ589935 LME589935:LMF589935 LWA589935:LWB589935 MFW589935:MFX589935 MPS589935:MPT589935 MZO589935:MZP589935 NJK589935:NJL589935 NTG589935:NTH589935 ODC589935:ODD589935 OMY589935:OMZ589935 OWU589935:OWV589935 PGQ589935:PGR589935 PQM589935:PQN589935 QAI589935:QAJ589935 QKE589935:QKF589935 QUA589935:QUB589935 RDW589935:RDX589935 RNS589935:RNT589935 RXO589935:RXP589935 SHK589935:SHL589935 SRG589935:SRH589935 TBC589935:TBD589935 TKY589935:TKZ589935 TUU589935:TUV589935 UEQ589935:UER589935 UOM589935:UON589935 UYI589935:UYJ589935 VIE589935:VIF589935 VSA589935:VSB589935 WBW589935:WBX589935 WLS589935:WLT589935 WVO589935:WVP589935 G655471:H655471 JC655471:JD655471 SY655471:SZ655471 ACU655471:ACV655471 AMQ655471:AMR655471 AWM655471:AWN655471 BGI655471:BGJ655471 BQE655471:BQF655471 CAA655471:CAB655471 CJW655471:CJX655471 CTS655471:CTT655471 DDO655471:DDP655471 DNK655471:DNL655471 DXG655471:DXH655471 EHC655471:EHD655471 EQY655471:EQZ655471 FAU655471:FAV655471 FKQ655471:FKR655471 FUM655471:FUN655471 GEI655471:GEJ655471 GOE655471:GOF655471 GYA655471:GYB655471 HHW655471:HHX655471 HRS655471:HRT655471 IBO655471:IBP655471 ILK655471:ILL655471 IVG655471:IVH655471 JFC655471:JFD655471 JOY655471:JOZ655471 JYU655471:JYV655471 KIQ655471:KIR655471 KSM655471:KSN655471 LCI655471:LCJ655471 LME655471:LMF655471 LWA655471:LWB655471 MFW655471:MFX655471 MPS655471:MPT655471 MZO655471:MZP655471 NJK655471:NJL655471 NTG655471:NTH655471 ODC655471:ODD655471 OMY655471:OMZ655471 OWU655471:OWV655471 PGQ655471:PGR655471 PQM655471:PQN655471 QAI655471:QAJ655471 QKE655471:QKF655471 QUA655471:QUB655471 RDW655471:RDX655471 RNS655471:RNT655471 RXO655471:RXP655471 SHK655471:SHL655471 SRG655471:SRH655471 TBC655471:TBD655471 TKY655471:TKZ655471 TUU655471:TUV655471 UEQ655471:UER655471 UOM655471:UON655471 UYI655471:UYJ655471 VIE655471:VIF655471 VSA655471:VSB655471 WBW655471:WBX655471 WLS655471:WLT655471 WVO655471:WVP655471 G721007:H721007 JC721007:JD721007 SY721007:SZ721007 ACU721007:ACV721007 AMQ721007:AMR721007 AWM721007:AWN721007 BGI721007:BGJ721007 BQE721007:BQF721007 CAA721007:CAB721007 CJW721007:CJX721007 CTS721007:CTT721007 DDO721007:DDP721007 DNK721007:DNL721007 DXG721007:DXH721007 EHC721007:EHD721007 EQY721007:EQZ721007 FAU721007:FAV721007 FKQ721007:FKR721007 FUM721007:FUN721007 GEI721007:GEJ721007 GOE721007:GOF721007 GYA721007:GYB721007 HHW721007:HHX721007 HRS721007:HRT721007 IBO721007:IBP721007 ILK721007:ILL721007 IVG721007:IVH721007 JFC721007:JFD721007 JOY721007:JOZ721007 JYU721007:JYV721007 KIQ721007:KIR721007 KSM721007:KSN721007 LCI721007:LCJ721007 LME721007:LMF721007 LWA721007:LWB721007 MFW721007:MFX721007 MPS721007:MPT721007 MZO721007:MZP721007 NJK721007:NJL721007 NTG721007:NTH721007 ODC721007:ODD721007 OMY721007:OMZ721007 OWU721007:OWV721007 PGQ721007:PGR721007 PQM721007:PQN721007 QAI721007:QAJ721007 QKE721007:QKF721007 QUA721007:QUB721007 RDW721007:RDX721007 RNS721007:RNT721007 RXO721007:RXP721007 SHK721007:SHL721007 SRG721007:SRH721007 TBC721007:TBD721007 TKY721007:TKZ721007 TUU721007:TUV721007 UEQ721007:UER721007 UOM721007:UON721007 UYI721007:UYJ721007 VIE721007:VIF721007 VSA721007:VSB721007 WBW721007:WBX721007 WLS721007:WLT721007 WVO721007:WVP721007 G786543:H786543 JC786543:JD786543 SY786543:SZ786543 ACU786543:ACV786543 AMQ786543:AMR786543 AWM786543:AWN786543 BGI786543:BGJ786543 BQE786543:BQF786543 CAA786543:CAB786543 CJW786543:CJX786543 CTS786543:CTT786543 DDO786543:DDP786543 DNK786543:DNL786543 DXG786543:DXH786543 EHC786543:EHD786543 EQY786543:EQZ786543 FAU786543:FAV786543 FKQ786543:FKR786543 FUM786543:FUN786543 GEI786543:GEJ786543 GOE786543:GOF786543 GYA786543:GYB786543 HHW786543:HHX786543 HRS786543:HRT786543 IBO786543:IBP786543 ILK786543:ILL786543 IVG786543:IVH786543 JFC786543:JFD786543 JOY786543:JOZ786543 JYU786543:JYV786543 KIQ786543:KIR786543 KSM786543:KSN786543 LCI786543:LCJ786543 LME786543:LMF786543 LWA786543:LWB786543 MFW786543:MFX786543 MPS786543:MPT786543 MZO786543:MZP786543 NJK786543:NJL786543 NTG786543:NTH786543 ODC786543:ODD786543 OMY786543:OMZ786543 OWU786543:OWV786543 PGQ786543:PGR786543 PQM786543:PQN786543 QAI786543:QAJ786543 QKE786543:QKF786543 QUA786543:QUB786543 RDW786543:RDX786543 RNS786543:RNT786543 RXO786543:RXP786543 SHK786543:SHL786543 SRG786543:SRH786543 TBC786543:TBD786543 TKY786543:TKZ786543 TUU786543:TUV786543 UEQ786543:UER786543 UOM786543:UON786543 UYI786543:UYJ786543 VIE786543:VIF786543 VSA786543:VSB786543 WBW786543:WBX786543 WLS786543:WLT786543 WVO786543:WVP786543 G852079:H852079 JC852079:JD852079 SY852079:SZ852079 ACU852079:ACV852079 AMQ852079:AMR852079 AWM852079:AWN852079 BGI852079:BGJ852079 BQE852079:BQF852079 CAA852079:CAB852079 CJW852079:CJX852079 CTS852079:CTT852079 DDO852079:DDP852079 DNK852079:DNL852079 DXG852079:DXH852079 EHC852079:EHD852079 EQY852079:EQZ852079 FAU852079:FAV852079 FKQ852079:FKR852079 FUM852079:FUN852079 GEI852079:GEJ852079 GOE852079:GOF852079 GYA852079:GYB852079 HHW852079:HHX852079 HRS852079:HRT852079 IBO852079:IBP852079 ILK852079:ILL852079 IVG852079:IVH852079 JFC852079:JFD852079 JOY852079:JOZ852079 JYU852079:JYV852079 KIQ852079:KIR852079 KSM852079:KSN852079 LCI852079:LCJ852079 LME852079:LMF852079 LWA852079:LWB852079 MFW852079:MFX852079 MPS852079:MPT852079 MZO852079:MZP852079 NJK852079:NJL852079 NTG852079:NTH852079 ODC852079:ODD852079 OMY852079:OMZ852079 OWU852079:OWV852079 PGQ852079:PGR852079 PQM852079:PQN852079 QAI852079:QAJ852079 QKE852079:QKF852079 QUA852079:QUB852079 RDW852079:RDX852079 RNS852079:RNT852079 RXO852079:RXP852079 SHK852079:SHL852079 SRG852079:SRH852079 TBC852079:TBD852079 TKY852079:TKZ852079 TUU852079:TUV852079 UEQ852079:UER852079 UOM852079:UON852079 UYI852079:UYJ852079 VIE852079:VIF852079 VSA852079:VSB852079 WBW852079:WBX852079 WLS852079:WLT852079 WVO852079:WVP852079 G917615:H917615 JC917615:JD917615 SY917615:SZ917615 ACU917615:ACV917615 AMQ917615:AMR917615 AWM917615:AWN917615 BGI917615:BGJ917615 BQE917615:BQF917615 CAA917615:CAB917615 CJW917615:CJX917615 CTS917615:CTT917615 DDO917615:DDP917615 DNK917615:DNL917615 DXG917615:DXH917615 EHC917615:EHD917615 EQY917615:EQZ917615 FAU917615:FAV917615 FKQ917615:FKR917615 FUM917615:FUN917615 GEI917615:GEJ917615 GOE917615:GOF917615 GYA917615:GYB917615 HHW917615:HHX917615 HRS917615:HRT917615 IBO917615:IBP917615 ILK917615:ILL917615 IVG917615:IVH917615 JFC917615:JFD917615 JOY917615:JOZ917615 JYU917615:JYV917615 KIQ917615:KIR917615 KSM917615:KSN917615 LCI917615:LCJ917615 LME917615:LMF917615 LWA917615:LWB917615 MFW917615:MFX917615 MPS917615:MPT917615 MZO917615:MZP917615 NJK917615:NJL917615 NTG917615:NTH917615 ODC917615:ODD917615 OMY917615:OMZ917615 OWU917615:OWV917615 PGQ917615:PGR917615 PQM917615:PQN917615 QAI917615:QAJ917615 QKE917615:QKF917615 QUA917615:QUB917615 RDW917615:RDX917615 RNS917615:RNT917615 RXO917615:RXP917615 SHK917615:SHL917615 SRG917615:SRH917615 TBC917615:TBD917615 TKY917615:TKZ917615 TUU917615:TUV917615 UEQ917615:UER917615 UOM917615:UON917615 UYI917615:UYJ917615 VIE917615:VIF917615 VSA917615:VSB917615 WBW917615:WBX917615 WLS917615:WLT917615 WVO917615:WVP917615 G983151:H983151 JC983151:JD983151 SY983151:SZ983151 ACU983151:ACV983151 AMQ983151:AMR983151 AWM983151:AWN983151 BGI983151:BGJ983151 BQE983151:BQF983151 CAA983151:CAB983151 CJW983151:CJX983151 CTS983151:CTT983151 DDO983151:DDP983151 DNK983151:DNL983151 DXG983151:DXH983151 EHC983151:EHD983151 EQY983151:EQZ983151 FAU983151:FAV983151 FKQ983151:FKR983151 FUM983151:FUN983151 GEI983151:GEJ983151 GOE983151:GOF983151 GYA983151:GYB983151 HHW983151:HHX983151 HRS983151:HRT983151 IBO983151:IBP983151 ILK983151:ILL983151 IVG983151:IVH983151 JFC983151:JFD983151 JOY983151:JOZ983151 JYU983151:JYV983151 KIQ983151:KIR983151 KSM983151:KSN983151 LCI983151:LCJ983151 LME983151:LMF983151 LWA983151:LWB983151 MFW983151:MFX983151 MPS983151:MPT983151 MZO983151:MZP983151 NJK983151:NJL983151 NTG983151:NTH983151 ODC983151:ODD983151 OMY983151:OMZ983151 OWU983151:OWV983151 PGQ983151:PGR983151 PQM983151:PQN983151 QAI983151:QAJ983151 QKE983151:QKF983151 QUA983151:QUB983151 RDW983151:RDX983151 RNS983151:RNT983151 RXO983151:RXP983151 SHK983151:SHL983151 SRG983151:SRH983151 TBC983151:TBD983151 TKY983151:TKZ983151 TUU983151:TUV983151 UEQ983151:UER983151 UOM983151:UON983151 UYI983151:UYJ983151 VIE983151:VIF983151 VSA983151:VSB983151 WBW983151:WBX983151 WLS983151:WLT983151 WVO983151:WVP983151">
      <formula1>0</formula1>
      <formula2>9999999999999</formula2>
    </dataValidation>
    <dataValidation type="decimal" allowBlank="1" showInputMessage="1" showErrorMessage="1" sqref="G84:I84 JC84:JE84 SY84:TA84 ACU84:ACW84 AMQ84:AMS84 AWM84:AWO84 BGI84:BGK84 BQE84:BQG84 CAA84:CAC84 CJW84:CJY84 CTS84:CTU84 DDO84:DDQ84 DNK84:DNM84 DXG84:DXI84 EHC84:EHE84 EQY84:ERA84 FAU84:FAW84 FKQ84:FKS84 FUM84:FUO84 GEI84:GEK84 GOE84:GOG84 GYA84:GYC84 HHW84:HHY84 HRS84:HRU84 IBO84:IBQ84 ILK84:ILM84 IVG84:IVI84 JFC84:JFE84 JOY84:JPA84 JYU84:JYW84 KIQ84:KIS84 KSM84:KSO84 LCI84:LCK84 LME84:LMG84 LWA84:LWC84 MFW84:MFY84 MPS84:MPU84 MZO84:MZQ84 NJK84:NJM84 NTG84:NTI84 ODC84:ODE84 OMY84:ONA84 OWU84:OWW84 PGQ84:PGS84 PQM84:PQO84 QAI84:QAK84 QKE84:QKG84 QUA84:QUC84 RDW84:RDY84 RNS84:RNU84 RXO84:RXQ84 SHK84:SHM84 SRG84:SRI84 TBC84:TBE84 TKY84:TLA84 TUU84:TUW84 UEQ84:UES84 UOM84:UOO84 UYI84:UYK84 VIE84:VIG84 VSA84:VSC84 WBW84:WBY84 WLS84:WLU84 WVO84:WVQ84 G65620:I65620 JC65620:JE65620 SY65620:TA65620 ACU65620:ACW65620 AMQ65620:AMS65620 AWM65620:AWO65620 BGI65620:BGK65620 BQE65620:BQG65620 CAA65620:CAC65620 CJW65620:CJY65620 CTS65620:CTU65620 DDO65620:DDQ65620 DNK65620:DNM65620 DXG65620:DXI65620 EHC65620:EHE65620 EQY65620:ERA65620 FAU65620:FAW65620 FKQ65620:FKS65620 FUM65620:FUO65620 GEI65620:GEK65620 GOE65620:GOG65620 GYA65620:GYC65620 HHW65620:HHY65620 HRS65620:HRU65620 IBO65620:IBQ65620 ILK65620:ILM65620 IVG65620:IVI65620 JFC65620:JFE65620 JOY65620:JPA65620 JYU65620:JYW65620 KIQ65620:KIS65620 KSM65620:KSO65620 LCI65620:LCK65620 LME65620:LMG65620 LWA65620:LWC65620 MFW65620:MFY65620 MPS65620:MPU65620 MZO65620:MZQ65620 NJK65620:NJM65620 NTG65620:NTI65620 ODC65620:ODE65620 OMY65620:ONA65620 OWU65620:OWW65620 PGQ65620:PGS65620 PQM65620:PQO65620 QAI65620:QAK65620 QKE65620:QKG65620 QUA65620:QUC65620 RDW65620:RDY65620 RNS65620:RNU65620 RXO65620:RXQ65620 SHK65620:SHM65620 SRG65620:SRI65620 TBC65620:TBE65620 TKY65620:TLA65620 TUU65620:TUW65620 UEQ65620:UES65620 UOM65620:UOO65620 UYI65620:UYK65620 VIE65620:VIG65620 VSA65620:VSC65620 WBW65620:WBY65620 WLS65620:WLU65620 WVO65620:WVQ65620 G131156:I131156 JC131156:JE131156 SY131156:TA131156 ACU131156:ACW131156 AMQ131156:AMS131156 AWM131156:AWO131156 BGI131156:BGK131156 BQE131156:BQG131156 CAA131156:CAC131156 CJW131156:CJY131156 CTS131156:CTU131156 DDO131156:DDQ131156 DNK131156:DNM131156 DXG131156:DXI131156 EHC131156:EHE131156 EQY131156:ERA131156 FAU131156:FAW131156 FKQ131156:FKS131156 FUM131156:FUO131156 GEI131156:GEK131156 GOE131156:GOG131156 GYA131156:GYC131156 HHW131156:HHY131156 HRS131156:HRU131156 IBO131156:IBQ131156 ILK131156:ILM131156 IVG131156:IVI131156 JFC131156:JFE131156 JOY131156:JPA131156 JYU131156:JYW131156 KIQ131156:KIS131156 KSM131156:KSO131156 LCI131156:LCK131156 LME131156:LMG131156 LWA131156:LWC131156 MFW131156:MFY131156 MPS131156:MPU131156 MZO131156:MZQ131156 NJK131156:NJM131156 NTG131156:NTI131156 ODC131156:ODE131156 OMY131156:ONA131156 OWU131156:OWW131156 PGQ131156:PGS131156 PQM131156:PQO131156 QAI131156:QAK131156 QKE131156:QKG131156 QUA131156:QUC131156 RDW131156:RDY131156 RNS131156:RNU131156 RXO131156:RXQ131156 SHK131156:SHM131156 SRG131156:SRI131156 TBC131156:TBE131156 TKY131156:TLA131156 TUU131156:TUW131156 UEQ131156:UES131156 UOM131156:UOO131156 UYI131156:UYK131156 VIE131156:VIG131156 VSA131156:VSC131156 WBW131156:WBY131156 WLS131156:WLU131156 WVO131156:WVQ131156 G196692:I196692 JC196692:JE196692 SY196692:TA196692 ACU196692:ACW196692 AMQ196692:AMS196692 AWM196692:AWO196692 BGI196692:BGK196692 BQE196692:BQG196692 CAA196692:CAC196692 CJW196692:CJY196692 CTS196692:CTU196692 DDO196692:DDQ196692 DNK196692:DNM196692 DXG196692:DXI196692 EHC196692:EHE196692 EQY196692:ERA196692 FAU196692:FAW196692 FKQ196692:FKS196692 FUM196692:FUO196692 GEI196692:GEK196692 GOE196692:GOG196692 GYA196692:GYC196692 HHW196692:HHY196692 HRS196692:HRU196692 IBO196692:IBQ196692 ILK196692:ILM196692 IVG196692:IVI196692 JFC196692:JFE196692 JOY196692:JPA196692 JYU196692:JYW196692 KIQ196692:KIS196692 KSM196692:KSO196692 LCI196692:LCK196692 LME196692:LMG196692 LWA196692:LWC196692 MFW196692:MFY196692 MPS196692:MPU196692 MZO196692:MZQ196692 NJK196692:NJM196692 NTG196692:NTI196692 ODC196692:ODE196692 OMY196692:ONA196692 OWU196692:OWW196692 PGQ196692:PGS196692 PQM196692:PQO196692 QAI196692:QAK196692 QKE196692:QKG196692 QUA196692:QUC196692 RDW196692:RDY196692 RNS196692:RNU196692 RXO196692:RXQ196692 SHK196692:SHM196692 SRG196692:SRI196692 TBC196692:TBE196692 TKY196692:TLA196692 TUU196692:TUW196692 UEQ196692:UES196692 UOM196692:UOO196692 UYI196692:UYK196692 VIE196692:VIG196692 VSA196692:VSC196692 WBW196692:WBY196692 WLS196692:WLU196692 WVO196692:WVQ196692 G262228:I262228 JC262228:JE262228 SY262228:TA262228 ACU262228:ACW262228 AMQ262228:AMS262228 AWM262228:AWO262228 BGI262228:BGK262228 BQE262228:BQG262228 CAA262228:CAC262228 CJW262228:CJY262228 CTS262228:CTU262228 DDO262228:DDQ262228 DNK262228:DNM262228 DXG262228:DXI262228 EHC262228:EHE262228 EQY262228:ERA262228 FAU262228:FAW262228 FKQ262228:FKS262228 FUM262228:FUO262228 GEI262228:GEK262228 GOE262228:GOG262228 GYA262228:GYC262228 HHW262228:HHY262228 HRS262228:HRU262228 IBO262228:IBQ262228 ILK262228:ILM262228 IVG262228:IVI262228 JFC262228:JFE262228 JOY262228:JPA262228 JYU262228:JYW262228 KIQ262228:KIS262228 KSM262228:KSO262228 LCI262228:LCK262228 LME262228:LMG262228 LWA262228:LWC262228 MFW262228:MFY262228 MPS262228:MPU262228 MZO262228:MZQ262228 NJK262228:NJM262228 NTG262228:NTI262228 ODC262228:ODE262228 OMY262228:ONA262228 OWU262228:OWW262228 PGQ262228:PGS262228 PQM262228:PQO262228 QAI262228:QAK262228 QKE262228:QKG262228 QUA262228:QUC262228 RDW262228:RDY262228 RNS262228:RNU262228 RXO262228:RXQ262228 SHK262228:SHM262228 SRG262228:SRI262228 TBC262228:TBE262228 TKY262228:TLA262228 TUU262228:TUW262228 UEQ262228:UES262228 UOM262228:UOO262228 UYI262228:UYK262228 VIE262228:VIG262228 VSA262228:VSC262228 WBW262228:WBY262228 WLS262228:WLU262228 WVO262228:WVQ262228 G327764:I327764 JC327764:JE327764 SY327764:TA327764 ACU327764:ACW327764 AMQ327764:AMS327764 AWM327764:AWO327764 BGI327764:BGK327764 BQE327764:BQG327764 CAA327764:CAC327764 CJW327764:CJY327764 CTS327764:CTU327764 DDO327764:DDQ327764 DNK327764:DNM327764 DXG327764:DXI327764 EHC327764:EHE327764 EQY327764:ERA327764 FAU327764:FAW327764 FKQ327764:FKS327764 FUM327764:FUO327764 GEI327764:GEK327764 GOE327764:GOG327764 GYA327764:GYC327764 HHW327764:HHY327764 HRS327764:HRU327764 IBO327764:IBQ327764 ILK327764:ILM327764 IVG327764:IVI327764 JFC327764:JFE327764 JOY327764:JPA327764 JYU327764:JYW327764 KIQ327764:KIS327764 KSM327764:KSO327764 LCI327764:LCK327764 LME327764:LMG327764 LWA327764:LWC327764 MFW327764:MFY327764 MPS327764:MPU327764 MZO327764:MZQ327764 NJK327764:NJM327764 NTG327764:NTI327764 ODC327764:ODE327764 OMY327764:ONA327764 OWU327764:OWW327764 PGQ327764:PGS327764 PQM327764:PQO327764 QAI327764:QAK327764 QKE327764:QKG327764 QUA327764:QUC327764 RDW327764:RDY327764 RNS327764:RNU327764 RXO327764:RXQ327764 SHK327764:SHM327764 SRG327764:SRI327764 TBC327764:TBE327764 TKY327764:TLA327764 TUU327764:TUW327764 UEQ327764:UES327764 UOM327764:UOO327764 UYI327764:UYK327764 VIE327764:VIG327764 VSA327764:VSC327764 WBW327764:WBY327764 WLS327764:WLU327764 WVO327764:WVQ327764 G393300:I393300 JC393300:JE393300 SY393300:TA393300 ACU393300:ACW393300 AMQ393300:AMS393300 AWM393300:AWO393300 BGI393300:BGK393300 BQE393300:BQG393300 CAA393300:CAC393300 CJW393300:CJY393300 CTS393300:CTU393300 DDO393300:DDQ393300 DNK393300:DNM393300 DXG393300:DXI393300 EHC393300:EHE393300 EQY393300:ERA393300 FAU393300:FAW393300 FKQ393300:FKS393300 FUM393300:FUO393300 GEI393300:GEK393300 GOE393300:GOG393300 GYA393300:GYC393300 HHW393300:HHY393300 HRS393300:HRU393300 IBO393300:IBQ393300 ILK393300:ILM393300 IVG393300:IVI393300 JFC393300:JFE393300 JOY393300:JPA393300 JYU393300:JYW393300 KIQ393300:KIS393300 KSM393300:KSO393300 LCI393300:LCK393300 LME393300:LMG393300 LWA393300:LWC393300 MFW393300:MFY393300 MPS393300:MPU393300 MZO393300:MZQ393300 NJK393300:NJM393300 NTG393300:NTI393300 ODC393300:ODE393300 OMY393300:ONA393300 OWU393300:OWW393300 PGQ393300:PGS393300 PQM393300:PQO393300 QAI393300:QAK393300 QKE393300:QKG393300 QUA393300:QUC393300 RDW393300:RDY393300 RNS393300:RNU393300 RXO393300:RXQ393300 SHK393300:SHM393300 SRG393300:SRI393300 TBC393300:TBE393300 TKY393300:TLA393300 TUU393300:TUW393300 UEQ393300:UES393300 UOM393300:UOO393300 UYI393300:UYK393300 VIE393300:VIG393300 VSA393300:VSC393300 WBW393300:WBY393300 WLS393300:WLU393300 WVO393300:WVQ393300 G458836:I458836 JC458836:JE458836 SY458836:TA458836 ACU458836:ACW458836 AMQ458836:AMS458836 AWM458836:AWO458836 BGI458836:BGK458836 BQE458836:BQG458836 CAA458836:CAC458836 CJW458836:CJY458836 CTS458836:CTU458836 DDO458836:DDQ458836 DNK458836:DNM458836 DXG458836:DXI458836 EHC458836:EHE458836 EQY458836:ERA458836 FAU458836:FAW458836 FKQ458836:FKS458836 FUM458836:FUO458836 GEI458836:GEK458836 GOE458836:GOG458836 GYA458836:GYC458836 HHW458836:HHY458836 HRS458836:HRU458836 IBO458836:IBQ458836 ILK458836:ILM458836 IVG458836:IVI458836 JFC458836:JFE458836 JOY458836:JPA458836 JYU458836:JYW458836 KIQ458836:KIS458836 KSM458836:KSO458836 LCI458836:LCK458836 LME458836:LMG458836 LWA458836:LWC458836 MFW458836:MFY458836 MPS458836:MPU458836 MZO458836:MZQ458836 NJK458836:NJM458836 NTG458836:NTI458836 ODC458836:ODE458836 OMY458836:ONA458836 OWU458836:OWW458836 PGQ458836:PGS458836 PQM458836:PQO458836 QAI458836:QAK458836 QKE458836:QKG458836 QUA458836:QUC458836 RDW458836:RDY458836 RNS458836:RNU458836 RXO458836:RXQ458836 SHK458836:SHM458836 SRG458836:SRI458836 TBC458836:TBE458836 TKY458836:TLA458836 TUU458836:TUW458836 UEQ458836:UES458836 UOM458836:UOO458836 UYI458836:UYK458836 VIE458836:VIG458836 VSA458836:VSC458836 WBW458836:WBY458836 WLS458836:WLU458836 WVO458836:WVQ458836 G524372:I524372 JC524372:JE524372 SY524372:TA524372 ACU524372:ACW524372 AMQ524372:AMS524372 AWM524372:AWO524372 BGI524372:BGK524372 BQE524372:BQG524372 CAA524372:CAC524372 CJW524372:CJY524372 CTS524372:CTU524372 DDO524372:DDQ524372 DNK524372:DNM524372 DXG524372:DXI524372 EHC524372:EHE524372 EQY524372:ERA524372 FAU524372:FAW524372 FKQ524372:FKS524372 FUM524372:FUO524372 GEI524372:GEK524372 GOE524372:GOG524372 GYA524372:GYC524372 HHW524372:HHY524372 HRS524372:HRU524372 IBO524372:IBQ524372 ILK524372:ILM524372 IVG524372:IVI524372 JFC524372:JFE524372 JOY524372:JPA524372 JYU524372:JYW524372 KIQ524372:KIS524372 KSM524372:KSO524372 LCI524372:LCK524372 LME524372:LMG524372 LWA524372:LWC524372 MFW524372:MFY524372 MPS524372:MPU524372 MZO524372:MZQ524372 NJK524372:NJM524372 NTG524372:NTI524372 ODC524372:ODE524372 OMY524372:ONA524372 OWU524372:OWW524372 PGQ524372:PGS524372 PQM524372:PQO524372 QAI524372:QAK524372 QKE524372:QKG524372 QUA524372:QUC524372 RDW524372:RDY524372 RNS524372:RNU524372 RXO524372:RXQ524372 SHK524372:SHM524372 SRG524372:SRI524372 TBC524372:TBE524372 TKY524372:TLA524372 TUU524372:TUW524372 UEQ524372:UES524372 UOM524372:UOO524372 UYI524372:UYK524372 VIE524372:VIG524372 VSA524372:VSC524372 WBW524372:WBY524372 WLS524372:WLU524372 WVO524372:WVQ524372 G589908:I589908 JC589908:JE589908 SY589908:TA589908 ACU589908:ACW589908 AMQ589908:AMS589908 AWM589908:AWO589908 BGI589908:BGK589908 BQE589908:BQG589908 CAA589908:CAC589908 CJW589908:CJY589908 CTS589908:CTU589908 DDO589908:DDQ589908 DNK589908:DNM589908 DXG589908:DXI589908 EHC589908:EHE589908 EQY589908:ERA589908 FAU589908:FAW589908 FKQ589908:FKS589908 FUM589908:FUO589908 GEI589908:GEK589908 GOE589908:GOG589908 GYA589908:GYC589908 HHW589908:HHY589908 HRS589908:HRU589908 IBO589908:IBQ589908 ILK589908:ILM589908 IVG589908:IVI589908 JFC589908:JFE589908 JOY589908:JPA589908 JYU589908:JYW589908 KIQ589908:KIS589908 KSM589908:KSO589908 LCI589908:LCK589908 LME589908:LMG589908 LWA589908:LWC589908 MFW589908:MFY589908 MPS589908:MPU589908 MZO589908:MZQ589908 NJK589908:NJM589908 NTG589908:NTI589908 ODC589908:ODE589908 OMY589908:ONA589908 OWU589908:OWW589908 PGQ589908:PGS589908 PQM589908:PQO589908 QAI589908:QAK589908 QKE589908:QKG589908 QUA589908:QUC589908 RDW589908:RDY589908 RNS589908:RNU589908 RXO589908:RXQ589908 SHK589908:SHM589908 SRG589908:SRI589908 TBC589908:TBE589908 TKY589908:TLA589908 TUU589908:TUW589908 UEQ589908:UES589908 UOM589908:UOO589908 UYI589908:UYK589908 VIE589908:VIG589908 VSA589908:VSC589908 WBW589908:WBY589908 WLS589908:WLU589908 WVO589908:WVQ589908 G655444:I655444 JC655444:JE655444 SY655444:TA655444 ACU655444:ACW655444 AMQ655444:AMS655444 AWM655444:AWO655444 BGI655444:BGK655444 BQE655444:BQG655444 CAA655444:CAC655444 CJW655444:CJY655444 CTS655444:CTU655444 DDO655444:DDQ655444 DNK655444:DNM655444 DXG655444:DXI655444 EHC655444:EHE655444 EQY655444:ERA655444 FAU655444:FAW655444 FKQ655444:FKS655444 FUM655444:FUO655444 GEI655444:GEK655444 GOE655444:GOG655444 GYA655444:GYC655444 HHW655444:HHY655444 HRS655444:HRU655444 IBO655444:IBQ655444 ILK655444:ILM655444 IVG655444:IVI655444 JFC655444:JFE655444 JOY655444:JPA655444 JYU655444:JYW655444 KIQ655444:KIS655444 KSM655444:KSO655444 LCI655444:LCK655444 LME655444:LMG655444 LWA655444:LWC655444 MFW655444:MFY655444 MPS655444:MPU655444 MZO655444:MZQ655444 NJK655444:NJM655444 NTG655444:NTI655444 ODC655444:ODE655444 OMY655444:ONA655444 OWU655444:OWW655444 PGQ655444:PGS655444 PQM655444:PQO655444 QAI655444:QAK655444 QKE655444:QKG655444 QUA655444:QUC655444 RDW655444:RDY655444 RNS655444:RNU655444 RXO655444:RXQ655444 SHK655444:SHM655444 SRG655444:SRI655444 TBC655444:TBE655444 TKY655444:TLA655444 TUU655444:TUW655444 UEQ655444:UES655444 UOM655444:UOO655444 UYI655444:UYK655444 VIE655444:VIG655444 VSA655444:VSC655444 WBW655444:WBY655444 WLS655444:WLU655444 WVO655444:WVQ655444 G720980:I720980 JC720980:JE720980 SY720980:TA720980 ACU720980:ACW720980 AMQ720980:AMS720980 AWM720980:AWO720980 BGI720980:BGK720980 BQE720980:BQG720980 CAA720980:CAC720980 CJW720980:CJY720980 CTS720980:CTU720980 DDO720980:DDQ720980 DNK720980:DNM720980 DXG720980:DXI720980 EHC720980:EHE720980 EQY720980:ERA720980 FAU720980:FAW720980 FKQ720980:FKS720980 FUM720980:FUO720980 GEI720980:GEK720980 GOE720980:GOG720980 GYA720980:GYC720980 HHW720980:HHY720980 HRS720980:HRU720980 IBO720980:IBQ720980 ILK720980:ILM720980 IVG720980:IVI720980 JFC720980:JFE720980 JOY720980:JPA720980 JYU720980:JYW720980 KIQ720980:KIS720980 KSM720980:KSO720980 LCI720980:LCK720980 LME720980:LMG720980 LWA720980:LWC720980 MFW720980:MFY720980 MPS720980:MPU720980 MZO720980:MZQ720980 NJK720980:NJM720980 NTG720980:NTI720980 ODC720980:ODE720980 OMY720980:ONA720980 OWU720980:OWW720980 PGQ720980:PGS720980 PQM720980:PQO720980 QAI720980:QAK720980 QKE720980:QKG720980 QUA720980:QUC720980 RDW720980:RDY720980 RNS720980:RNU720980 RXO720980:RXQ720980 SHK720980:SHM720980 SRG720980:SRI720980 TBC720980:TBE720980 TKY720980:TLA720980 TUU720980:TUW720980 UEQ720980:UES720980 UOM720980:UOO720980 UYI720980:UYK720980 VIE720980:VIG720980 VSA720980:VSC720980 WBW720980:WBY720980 WLS720980:WLU720980 WVO720980:WVQ720980 G786516:I786516 JC786516:JE786516 SY786516:TA786516 ACU786516:ACW786516 AMQ786516:AMS786516 AWM786516:AWO786516 BGI786516:BGK786516 BQE786516:BQG786516 CAA786516:CAC786516 CJW786516:CJY786516 CTS786516:CTU786516 DDO786516:DDQ786516 DNK786516:DNM786516 DXG786516:DXI786516 EHC786516:EHE786516 EQY786516:ERA786516 FAU786516:FAW786516 FKQ786516:FKS786516 FUM786516:FUO786516 GEI786516:GEK786516 GOE786516:GOG786516 GYA786516:GYC786516 HHW786516:HHY786516 HRS786516:HRU786516 IBO786516:IBQ786516 ILK786516:ILM786516 IVG786516:IVI786516 JFC786516:JFE786516 JOY786516:JPA786516 JYU786516:JYW786516 KIQ786516:KIS786516 KSM786516:KSO786516 LCI786516:LCK786516 LME786516:LMG786516 LWA786516:LWC786516 MFW786516:MFY786516 MPS786516:MPU786516 MZO786516:MZQ786516 NJK786516:NJM786516 NTG786516:NTI786516 ODC786516:ODE786516 OMY786516:ONA786516 OWU786516:OWW786516 PGQ786516:PGS786516 PQM786516:PQO786516 QAI786516:QAK786516 QKE786516:QKG786516 QUA786516:QUC786516 RDW786516:RDY786516 RNS786516:RNU786516 RXO786516:RXQ786516 SHK786516:SHM786516 SRG786516:SRI786516 TBC786516:TBE786516 TKY786516:TLA786516 TUU786516:TUW786516 UEQ786516:UES786516 UOM786516:UOO786516 UYI786516:UYK786516 VIE786516:VIG786516 VSA786516:VSC786516 WBW786516:WBY786516 WLS786516:WLU786516 WVO786516:WVQ786516 G852052:I852052 JC852052:JE852052 SY852052:TA852052 ACU852052:ACW852052 AMQ852052:AMS852052 AWM852052:AWO852052 BGI852052:BGK852052 BQE852052:BQG852052 CAA852052:CAC852052 CJW852052:CJY852052 CTS852052:CTU852052 DDO852052:DDQ852052 DNK852052:DNM852052 DXG852052:DXI852052 EHC852052:EHE852052 EQY852052:ERA852052 FAU852052:FAW852052 FKQ852052:FKS852052 FUM852052:FUO852052 GEI852052:GEK852052 GOE852052:GOG852052 GYA852052:GYC852052 HHW852052:HHY852052 HRS852052:HRU852052 IBO852052:IBQ852052 ILK852052:ILM852052 IVG852052:IVI852052 JFC852052:JFE852052 JOY852052:JPA852052 JYU852052:JYW852052 KIQ852052:KIS852052 KSM852052:KSO852052 LCI852052:LCK852052 LME852052:LMG852052 LWA852052:LWC852052 MFW852052:MFY852052 MPS852052:MPU852052 MZO852052:MZQ852052 NJK852052:NJM852052 NTG852052:NTI852052 ODC852052:ODE852052 OMY852052:ONA852052 OWU852052:OWW852052 PGQ852052:PGS852052 PQM852052:PQO852052 QAI852052:QAK852052 QKE852052:QKG852052 QUA852052:QUC852052 RDW852052:RDY852052 RNS852052:RNU852052 RXO852052:RXQ852052 SHK852052:SHM852052 SRG852052:SRI852052 TBC852052:TBE852052 TKY852052:TLA852052 TUU852052:TUW852052 UEQ852052:UES852052 UOM852052:UOO852052 UYI852052:UYK852052 VIE852052:VIG852052 VSA852052:VSC852052 WBW852052:WBY852052 WLS852052:WLU852052 WVO852052:WVQ852052 G917588:I917588 JC917588:JE917588 SY917588:TA917588 ACU917588:ACW917588 AMQ917588:AMS917588 AWM917588:AWO917588 BGI917588:BGK917588 BQE917588:BQG917588 CAA917588:CAC917588 CJW917588:CJY917588 CTS917588:CTU917588 DDO917588:DDQ917588 DNK917588:DNM917588 DXG917588:DXI917588 EHC917588:EHE917588 EQY917588:ERA917588 FAU917588:FAW917588 FKQ917588:FKS917588 FUM917588:FUO917588 GEI917588:GEK917588 GOE917588:GOG917588 GYA917588:GYC917588 HHW917588:HHY917588 HRS917588:HRU917588 IBO917588:IBQ917588 ILK917588:ILM917588 IVG917588:IVI917588 JFC917588:JFE917588 JOY917588:JPA917588 JYU917588:JYW917588 KIQ917588:KIS917588 KSM917588:KSO917588 LCI917588:LCK917588 LME917588:LMG917588 LWA917588:LWC917588 MFW917588:MFY917588 MPS917588:MPU917588 MZO917588:MZQ917588 NJK917588:NJM917588 NTG917588:NTI917588 ODC917588:ODE917588 OMY917588:ONA917588 OWU917588:OWW917588 PGQ917588:PGS917588 PQM917588:PQO917588 QAI917588:QAK917588 QKE917588:QKG917588 QUA917588:QUC917588 RDW917588:RDY917588 RNS917588:RNU917588 RXO917588:RXQ917588 SHK917588:SHM917588 SRG917588:SRI917588 TBC917588:TBE917588 TKY917588:TLA917588 TUU917588:TUW917588 UEQ917588:UES917588 UOM917588:UOO917588 UYI917588:UYK917588 VIE917588:VIG917588 VSA917588:VSC917588 WBW917588:WBY917588 WLS917588:WLU917588 WVO917588:WVQ917588 G983124:I983124 JC983124:JE983124 SY983124:TA983124 ACU983124:ACW983124 AMQ983124:AMS983124 AWM983124:AWO983124 BGI983124:BGK983124 BQE983124:BQG983124 CAA983124:CAC983124 CJW983124:CJY983124 CTS983124:CTU983124 DDO983124:DDQ983124 DNK983124:DNM983124 DXG983124:DXI983124 EHC983124:EHE983124 EQY983124:ERA983124 FAU983124:FAW983124 FKQ983124:FKS983124 FUM983124:FUO983124 GEI983124:GEK983124 GOE983124:GOG983124 GYA983124:GYC983124 HHW983124:HHY983124 HRS983124:HRU983124 IBO983124:IBQ983124 ILK983124:ILM983124 IVG983124:IVI983124 JFC983124:JFE983124 JOY983124:JPA983124 JYU983124:JYW983124 KIQ983124:KIS983124 KSM983124:KSO983124 LCI983124:LCK983124 LME983124:LMG983124 LWA983124:LWC983124 MFW983124:MFY983124 MPS983124:MPU983124 MZO983124:MZQ983124 NJK983124:NJM983124 NTG983124:NTI983124 ODC983124:ODE983124 OMY983124:ONA983124 OWU983124:OWW983124 PGQ983124:PGS983124 PQM983124:PQO983124 QAI983124:QAK983124 QKE983124:QKG983124 QUA983124:QUC983124 RDW983124:RDY983124 RNS983124:RNU983124 RXO983124:RXQ983124 SHK983124:SHM983124 SRG983124:SRI983124 TBC983124:TBE983124 TKY983124:TLA983124 TUU983124:TUW983124 UEQ983124:UES983124 UOM983124:UOO983124 UYI983124:UYK983124 VIE983124:VIG983124 VSA983124:VSC983124 WBW983124:WBY983124 WLS983124:WLU983124 WVO983124:WVQ983124 C84:E84 IY84:JA84 SU84:SW84 ACQ84:ACS84 AMM84:AMO84 AWI84:AWK84 BGE84:BGG84 BQA84:BQC84 BZW84:BZY84 CJS84:CJU84 CTO84:CTQ84 DDK84:DDM84 DNG84:DNI84 DXC84:DXE84 EGY84:EHA84 EQU84:EQW84 FAQ84:FAS84 FKM84:FKO84 FUI84:FUK84 GEE84:GEG84 GOA84:GOC84 GXW84:GXY84 HHS84:HHU84 HRO84:HRQ84 IBK84:IBM84 ILG84:ILI84 IVC84:IVE84 JEY84:JFA84 JOU84:JOW84 JYQ84:JYS84 KIM84:KIO84 KSI84:KSK84 LCE84:LCG84 LMA84:LMC84 LVW84:LVY84 MFS84:MFU84 MPO84:MPQ84 MZK84:MZM84 NJG84:NJI84 NTC84:NTE84 OCY84:ODA84 OMU84:OMW84 OWQ84:OWS84 PGM84:PGO84 PQI84:PQK84 QAE84:QAG84 QKA84:QKC84 QTW84:QTY84 RDS84:RDU84 RNO84:RNQ84 RXK84:RXM84 SHG84:SHI84 SRC84:SRE84 TAY84:TBA84 TKU84:TKW84 TUQ84:TUS84 UEM84:UEO84 UOI84:UOK84 UYE84:UYG84 VIA84:VIC84 VRW84:VRY84 WBS84:WBU84 WLO84:WLQ84 WVK84:WVM84 C65620:E65620 IY65620:JA65620 SU65620:SW65620 ACQ65620:ACS65620 AMM65620:AMO65620 AWI65620:AWK65620 BGE65620:BGG65620 BQA65620:BQC65620 BZW65620:BZY65620 CJS65620:CJU65620 CTO65620:CTQ65620 DDK65620:DDM65620 DNG65620:DNI65620 DXC65620:DXE65620 EGY65620:EHA65620 EQU65620:EQW65620 FAQ65620:FAS65620 FKM65620:FKO65620 FUI65620:FUK65620 GEE65620:GEG65620 GOA65620:GOC65620 GXW65620:GXY65620 HHS65620:HHU65620 HRO65620:HRQ65620 IBK65620:IBM65620 ILG65620:ILI65620 IVC65620:IVE65620 JEY65620:JFA65620 JOU65620:JOW65620 JYQ65620:JYS65620 KIM65620:KIO65620 KSI65620:KSK65620 LCE65620:LCG65620 LMA65620:LMC65620 LVW65620:LVY65620 MFS65620:MFU65620 MPO65620:MPQ65620 MZK65620:MZM65620 NJG65620:NJI65620 NTC65620:NTE65620 OCY65620:ODA65620 OMU65620:OMW65620 OWQ65620:OWS65620 PGM65620:PGO65620 PQI65620:PQK65620 QAE65620:QAG65620 QKA65620:QKC65620 QTW65620:QTY65620 RDS65620:RDU65620 RNO65620:RNQ65620 RXK65620:RXM65620 SHG65620:SHI65620 SRC65620:SRE65620 TAY65620:TBA65620 TKU65620:TKW65620 TUQ65620:TUS65620 UEM65620:UEO65620 UOI65620:UOK65620 UYE65620:UYG65620 VIA65620:VIC65620 VRW65620:VRY65620 WBS65620:WBU65620 WLO65620:WLQ65620 WVK65620:WVM65620 C131156:E131156 IY131156:JA131156 SU131156:SW131156 ACQ131156:ACS131156 AMM131156:AMO131156 AWI131156:AWK131156 BGE131156:BGG131156 BQA131156:BQC131156 BZW131156:BZY131156 CJS131156:CJU131156 CTO131156:CTQ131156 DDK131156:DDM131156 DNG131156:DNI131156 DXC131156:DXE131156 EGY131156:EHA131156 EQU131156:EQW131156 FAQ131156:FAS131156 FKM131156:FKO131156 FUI131156:FUK131156 GEE131156:GEG131156 GOA131156:GOC131156 GXW131156:GXY131156 HHS131156:HHU131156 HRO131156:HRQ131156 IBK131156:IBM131156 ILG131156:ILI131156 IVC131156:IVE131156 JEY131156:JFA131156 JOU131156:JOW131156 JYQ131156:JYS131156 KIM131156:KIO131156 KSI131156:KSK131156 LCE131156:LCG131156 LMA131156:LMC131156 LVW131156:LVY131156 MFS131156:MFU131156 MPO131156:MPQ131156 MZK131156:MZM131156 NJG131156:NJI131156 NTC131156:NTE131156 OCY131156:ODA131156 OMU131156:OMW131156 OWQ131156:OWS131156 PGM131156:PGO131156 PQI131156:PQK131156 QAE131156:QAG131156 QKA131156:QKC131156 QTW131156:QTY131156 RDS131156:RDU131156 RNO131156:RNQ131156 RXK131156:RXM131156 SHG131156:SHI131156 SRC131156:SRE131156 TAY131156:TBA131156 TKU131156:TKW131156 TUQ131156:TUS131156 UEM131156:UEO131156 UOI131156:UOK131156 UYE131156:UYG131156 VIA131156:VIC131156 VRW131156:VRY131156 WBS131156:WBU131156 WLO131156:WLQ131156 WVK131156:WVM131156 C196692:E196692 IY196692:JA196692 SU196692:SW196692 ACQ196692:ACS196692 AMM196692:AMO196692 AWI196692:AWK196692 BGE196692:BGG196692 BQA196692:BQC196692 BZW196692:BZY196692 CJS196692:CJU196692 CTO196692:CTQ196692 DDK196692:DDM196692 DNG196692:DNI196692 DXC196692:DXE196692 EGY196692:EHA196692 EQU196692:EQW196692 FAQ196692:FAS196692 FKM196692:FKO196692 FUI196692:FUK196692 GEE196692:GEG196692 GOA196692:GOC196692 GXW196692:GXY196692 HHS196692:HHU196692 HRO196692:HRQ196692 IBK196692:IBM196692 ILG196692:ILI196692 IVC196692:IVE196692 JEY196692:JFA196692 JOU196692:JOW196692 JYQ196692:JYS196692 KIM196692:KIO196692 KSI196692:KSK196692 LCE196692:LCG196692 LMA196692:LMC196692 LVW196692:LVY196692 MFS196692:MFU196692 MPO196692:MPQ196692 MZK196692:MZM196692 NJG196692:NJI196692 NTC196692:NTE196692 OCY196692:ODA196692 OMU196692:OMW196692 OWQ196692:OWS196692 PGM196692:PGO196692 PQI196692:PQK196692 QAE196692:QAG196692 QKA196692:QKC196692 QTW196692:QTY196692 RDS196692:RDU196692 RNO196692:RNQ196692 RXK196692:RXM196692 SHG196692:SHI196692 SRC196692:SRE196692 TAY196692:TBA196692 TKU196692:TKW196692 TUQ196692:TUS196692 UEM196692:UEO196692 UOI196692:UOK196692 UYE196692:UYG196692 VIA196692:VIC196692 VRW196692:VRY196692 WBS196692:WBU196692 WLO196692:WLQ196692 WVK196692:WVM196692 C262228:E262228 IY262228:JA262228 SU262228:SW262228 ACQ262228:ACS262228 AMM262228:AMO262228 AWI262228:AWK262228 BGE262228:BGG262228 BQA262228:BQC262228 BZW262228:BZY262228 CJS262228:CJU262228 CTO262228:CTQ262228 DDK262228:DDM262228 DNG262228:DNI262228 DXC262228:DXE262228 EGY262228:EHA262228 EQU262228:EQW262228 FAQ262228:FAS262228 FKM262228:FKO262228 FUI262228:FUK262228 GEE262228:GEG262228 GOA262228:GOC262228 GXW262228:GXY262228 HHS262228:HHU262228 HRO262228:HRQ262228 IBK262228:IBM262228 ILG262228:ILI262228 IVC262228:IVE262228 JEY262228:JFA262228 JOU262228:JOW262228 JYQ262228:JYS262228 KIM262228:KIO262228 KSI262228:KSK262228 LCE262228:LCG262228 LMA262228:LMC262228 LVW262228:LVY262228 MFS262228:MFU262228 MPO262228:MPQ262228 MZK262228:MZM262228 NJG262228:NJI262228 NTC262228:NTE262228 OCY262228:ODA262228 OMU262228:OMW262228 OWQ262228:OWS262228 PGM262228:PGO262228 PQI262228:PQK262228 QAE262228:QAG262228 QKA262228:QKC262228 QTW262228:QTY262228 RDS262228:RDU262228 RNO262228:RNQ262228 RXK262228:RXM262228 SHG262228:SHI262228 SRC262228:SRE262228 TAY262228:TBA262228 TKU262228:TKW262228 TUQ262228:TUS262228 UEM262228:UEO262228 UOI262228:UOK262228 UYE262228:UYG262228 VIA262228:VIC262228 VRW262228:VRY262228 WBS262228:WBU262228 WLO262228:WLQ262228 WVK262228:WVM262228 C327764:E327764 IY327764:JA327764 SU327764:SW327764 ACQ327764:ACS327764 AMM327764:AMO327764 AWI327764:AWK327764 BGE327764:BGG327764 BQA327764:BQC327764 BZW327764:BZY327764 CJS327764:CJU327764 CTO327764:CTQ327764 DDK327764:DDM327764 DNG327764:DNI327764 DXC327764:DXE327764 EGY327764:EHA327764 EQU327764:EQW327764 FAQ327764:FAS327764 FKM327764:FKO327764 FUI327764:FUK327764 GEE327764:GEG327764 GOA327764:GOC327764 GXW327764:GXY327764 HHS327764:HHU327764 HRO327764:HRQ327764 IBK327764:IBM327764 ILG327764:ILI327764 IVC327764:IVE327764 JEY327764:JFA327764 JOU327764:JOW327764 JYQ327764:JYS327764 KIM327764:KIO327764 KSI327764:KSK327764 LCE327764:LCG327764 LMA327764:LMC327764 LVW327764:LVY327764 MFS327764:MFU327764 MPO327764:MPQ327764 MZK327764:MZM327764 NJG327764:NJI327764 NTC327764:NTE327764 OCY327764:ODA327764 OMU327764:OMW327764 OWQ327764:OWS327764 PGM327764:PGO327764 PQI327764:PQK327764 QAE327764:QAG327764 QKA327764:QKC327764 QTW327764:QTY327764 RDS327764:RDU327764 RNO327764:RNQ327764 RXK327764:RXM327764 SHG327764:SHI327764 SRC327764:SRE327764 TAY327764:TBA327764 TKU327764:TKW327764 TUQ327764:TUS327764 UEM327764:UEO327764 UOI327764:UOK327764 UYE327764:UYG327764 VIA327764:VIC327764 VRW327764:VRY327764 WBS327764:WBU327764 WLO327764:WLQ327764 WVK327764:WVM327764 C393300:E393300 IY393300:JA393300 SU393300:SW393300 ACQ393300:ACS393300 AMM393300:AMO393300 AWI393300:AWK393300 BGE393300:BGG393300 BQA393300:BQC393300 BZW393300:BZY393300 CJS393300:CJU393300 CTO393300:CTQ393300 DDK393300:DDM393300 DNG393300:DNI393300 DXC393300:DXE393300 EGY393300:EHA393300 EQU393300:EQW393300 FAQ393300:FAS393300 FKM393300:FKO393300 FUI393300:FUK393300 GEE393300:GEG393300 GOA393300:GOC393300 GXW393300:GXY393300 HHS393300:HHU393300 HRO393300:HRQ393300 IBK393300:IBM393300 ILG393300:ILI393300 IVC393300:IVE393300 JEY393300:JFA393300 JOU393300:JOW393300 JYQ393300:JYS393300 KIM393300:KIO393300 KSI393300:KSK393300 LCE393300:LCG393300 LMA393300:LMC393300 LVW393300:LVY393300 MFS393300:MFU393300 MPO393300:MPQ393300 MZK393300:MZM393300 NJG393300:NJI393300 NTC393300:NTE393300 OCY393300:ODA393300 OMU393300:OMW393300 OWQ393300:OWS393300 PGM393300:PGO393300 PQI393300:PQK393300 QAE393300:QAG393300 QKA393300:QKC393300 QTW393300:QTY393300 RDS393300:RDU393300 RNO393300:RNQ393300 RXK393300:RXM393300 SHG393300:SHI393300 SRC393300:SRE393300 TAY393300:TBA393300 TKU393300:TKW393300 TUQ393300:TUS393300 UEM393300:UEO393300 UOI393300:UOK393300 UYE393300:UYG393300 VIA393300:VIC393300 VRW393300:VRY393300 WBS393300:WBU393300 WLO393300:WLQ393300 WVK393300:WVM393300 C458836:E458836 IY458836:JA458836 SU458836:SW458836 ACQ458836:ACS458836 AMM458836:AMO458836 AWI458836:AWK458836 BGE458836:BGG458836 BQA458836:BQC458836 BZW458836:BZY458836 CJS458836:CJU458836 CTO458836:CTQ458836 DDK458836:DDM458836 DNG458836:DNI458836 DXC458836:DXE458836 EGY458836:EHA458836 EQU458836:EQW458836 FAQ458836:FAS458836 FKM458836:FKO458836 FUI458836:FUK458836 GEE458836:GEG458836 GOA458836:GOC458836 GXW458836:GXY458836 HHS458836:HHU458836 HRO458836:HRQ458836 IBK458836:IBM458836 ILG458836:ILI458836 IVC458836:IVE458836 JEY458836:JFA458836 JOU458836:JOW458836 JYQ458836:JYS458836 KIM458836:KIO458836 KSI458836:KSK458836 LCE458836:LCG458836 LMA458836:LMC458836 LVW458836:LVY458836 MFS458836:MFU458836 MPO458836:MPQ458836 MZK458836:MZM458836 NJG458836:NJI458836 NTC458836:NTE458836 OCY458836:ODA458836 OMU458836:OMW458836 OWQ458836:OWS458836 PGM458836:PGO458836 PQI458836:PQK458836 QAE458836:QAG458836 QKA458836:QKC458836 QTW458836:QTY458836 RDS458836:RDU458836 RNO458836:RNQ458836 RXK458836:RXM458836 SHG458836:SHI458836 SRC458836:SRE458836 TAY458836:TBA458836 TKU458836:TKW458836 TUQ458836:TUS458836 UEM458836:UEO458836 UOI458836:UOK458836 UYE458836:UYG458836 VIA458836:VIC458836 VRW458836:VRY458836 WBS458836:WBU458836 WLO458836:WLQ458836 WVK458836:WVM458836 C524372:E524372 IY524372:JA524372 SU524372:SW524372 ACQ524372:ACS524372 AMM524372:AMO524372 AWI524372:AWK524372 BGE524372:BGG524372 BQA524372:BQC524372 BZW524372:BZY524372 CJS524372:CJU524372 CTO524372:CTQ524372 DDK524372:DDM524372 DNG524372:DNI524372 DXC524372:DXE524372 EGY524372:EHA524372 EQU524372:EQW524372 FAQ524372:FAS524372 FKM524372:FKO524372 FUI524372:FUK524372 GEE524372:GEG524372 GOA524372:GOC524372 GXW524372:GXY524372 HHS524372:HHU524372 HRO524372:HRQ524372 IBK524372:IBM524372 ILG524372:ILI524372 IVC524372:IVE524372 JEY524372:JFA524372 JOU524372:JOW524372 JYQ524372:JYS524372 KIM524372:KIO524372 KSI524372:KSK524372 LCE524372:LCG524372 LMA524372:LMC524372 LVW524372:LVY524372 MFS524372:MFU524372 MPO524372:MPQ524372 MZK524372:MZM524372 NJG524372:NJI524372 NTC524372:NTE524372 OCY524372:ODA524372 OMU524372:OMW524372 OWQ524372:OWS524372 PGM524372:PGO524372 PQI524372:PQK524372 QAE524372:QAG524372 QKA524372:QKC524372 QTW524372:QTY524372 RDS524372:RDU524372 RNO524372:RNQ524372 RXK524372:RXM524372 SHG524372:SHI524372 SRC524372:SRE524372 TAY524372:TBA524372 TKU524372:TKW524372 TUQ524372:TUS524372 UEM524372:UEO524372 UOI524372:UOK524372 UYE524372:UYG524372 VIA524372:VIC524372 VRW524372:VRY524372 WBS524372:WBU524372 WLO524372:WLQ524372 WVK524372:WVM524372 C589908:E589908 IY589908:JA589908 SU589908:SW589908 ACQ589908:ACS589908 AMM589908:AMO589908 AWI589908:AWK589908 BGE589908:BGG589908 BQA589908:BQC589908 BZW589908:BZY589908 CJS589908:CJU589908 CTO589908:CTQ589908 DDK589908:DDM589908 DNG589908:DNI589908 DXC589908:DXE589908 EGY589908:EHA589908 EQU589908:EQW589908 FAQ589908:FAS589908 FKM589908:FKO589908 FUI589908:FUK589908 GEE589908:GEG589908 GOA589908:GOC589908 GXW589908:GXY589908 HHS589908:HHU589908 HRO589908:HRQ589908 IBK589908:IBM589908 ILG589908:ILI589908 IVC589908:IVE589908 JEY589908:JFA589908 JOU589908:JOW589908 JYQ589908:JYS589908 KIM589908:KIO589908 KSI589908:KSK589908 LCE589908:LCG589908 LMA589908:LMC589908 LVW589908:LVY589908 MFS589908:MFU589908 MPO589908:MPQ589908 MZK589908:MZM589908 NJG589908:NJI589908 NTC589908:NTE589908 OCY589908:ODA589908 OMU589908:OMW589908 OWQ589908:OWS589908 PGM589908:PGO589908 PQI589908:PQK589908 QAE589908:QAG589908 QKA589908:QKC589908 QTW589908:QTY589908 RDS589908:RDU589908 RNO589908:RNQ589908 RXK589908:RXM589908 SHG589908:SHI589908 SRC589908:SRE589908 TAY589908:TBA589908 TKU589908:TKW589908 TUQ589908:TUS589908 UEM589908:UEO589908 UOI589908:UOK589908 UYE589908:UYG589908 VIA589908:VIC589908 VRW589908:VRY589908 WBS589908:WBU589908 WLO589908:WLQ589908 WVK589908:WVM589908 C655444:E655444 IY655444:JA655444 SU655444:SW655444 ACQ655444:ACS655444 AMM655444:AMO655444 AWI655444:AWK655444 BGE655444:BGG655444 BQA655444:BQC655444 BZW655444:BZY655444 CJS655444:CJU655444 CTO655444:CTQ655444 DDK655444:DDM655444 DNG655444:DNI655444 DXC655444:DXE655444 EGY655444:EHA655444 EQU655444:EQW655444 FAQ655444:FAS655444 FKM655444:FKO655444 FUI655444:FUK655444 GEE655444:GEG655444 GOA655444:GOC655444 GXW655444:GXY655444 HHS655444:HHU655444 HRO655444:HRQ655444 IBK655444:IBM655444 ILG655444:ILI655444 IVC655444:IVE655444 JEY655444:JFA655444 JOU655444:JOW655444 JYQ655444:JYS655444 KIM655444:KIO655444 KSI655444:KSK655444 LCE655444:LCG655444 LMA655444:LMC655444 LVW655444:LVY655444 MFS655444:MFU655444 MPO655444:MPQ655444 MZK655444:MZM655444 NJG655444:NJI655444 NTC655444:NTE655444 OCY655444:ODA655444 OMU655444:OMW655444 OWQ655444:OWS655444 PGM655444:PGO655444 PQI655444:PQK655444 QAE655444:QAG655444 QKA655444:QKC655444 QTW655444:QTY655444 RDS655444:RDU655444 RNO655444:RNQ655444 RXK655444:RXM655444 SHG655444:SHI655444 SRC655444:SRE655444 TAY655444:TBA655444 TKU655444:TKW655444 TUQ655444:TUS655444 UEM655444:UEO655444 UOI655444:UOK655444 UYE655444:UYG655444 VIA655444:VIC655444 VRW655444:VRY655444 WBS655444:WBU655444 WLO655444:WLQ655444 WVK655444:WVM655444 C720980:E720980 IY720980:JA720980 SU720980:SW720980 ACQ720980:ACS720980 AMM720980:AMO720980 AWI720980:AWK720980 BGE720980:BGG720980 BQA720980:BQC720980 BZW720980:BZY720980 CJS720980:CJU720980 CTO720980:CTQ720980 DDK720980:DDM720980 DNG720980:DNI720980 DXC720980:DXE720980 EGY720980:EHA720980 EQU720980:EQW720980 FAQ720980:FAS720980 FKM720980:FKO720980 FUI720980:FUK720980 GEE720980:GEG720980 GOA720980:GOC720980 GXW720980:GXY720980 HHS720980:HHU720980 HRO720980:HRQ720980 IBK720980:IBM720980 ILG720980:ILI720980 IVC720980:IVE720980 JEY720980:JFA720980 JOU720980:JOW720980 JYQ720980:JYS720980 KIM720980:KIO720980 KSI720980:KSK720980 LCE720980:LCG720980 LMA720980:LMC720980 LVW720980:LVY720980 MFS720980:MFU720980 MPO720980:MPQ720980 MZK720980:MZM720980 NJG720980:NJI720980 NTC720980:NTE720980 OCY720980:ODA720980 OMU720980:OMW720980 OWQ720980:OWS720980 PGM720980:PGO720980 PQI720980:PQK720980 QAE720980:QAG720980 QKA720980:QKC720980 QTW720980:QTY720980 RDS720980:RDU720980 RNO720980:RNQ720980 RXK720980:RXM720980 SHG720980:SHI720980 SRC720980:SRE720980 TAY720980:TBA720980 TKU720980:TKW720980 TUQ720980:TUS720980 UEM720980:UEO720980 UOI720980:UOK720980 UYE720980:UYG720980 VIA720980:VIC720980 VRW720980:VRY720980 WBS720980:WBU720980 WLO720980:WLQ720980 WVK720980:WVM720980 C786516:E786516 IY786516:JA786516 SU786516:SW786516 ACQ786516:ACS786516 AMM786516:AMO786516 AWI786516:AWK786516 BGE786516:BGG786516 BQA786516:BQC786516 BZW786516:BZY786516 CJS786516:CJU786516 CTO786516:CTQ786516 DDK786516:DDM786516 DNG786516:DNI786516 DXC786516:DXE786516 EGY786516:EHA786516 EQU786516:EQW786516 FAQ786516:FAS786516 FKM786516:FKO786516 FUI786516:FUK786516 GEE786516:GEG786516 GOA786516:GOC786516 GXW786516:GXY786516 HHS786516:HHU786516 HRO786516:HRQ786516 IBK786516:IBM786516 ILG786516:ILI786516 IVC786516:IVE786516 JEY786516:JFA786516 JOU786516:JOW786516 JYQ786516:JYS786516 KIM786516:KIO786516 KSI786516:KSK786516 LCE786516:LCG786516 LMA786516:LMC786516 LVW786516:LVY786516 MFS786516:MFU786516 MPO786516:MPQ786516 MZK786516:MZM786516 NJG786516:NJI786516 NTC786516:NTE786516 OCY786516:ODA786516 OMU786516:OMW786516 OWQ786516:OWS786516 PGM786516:PGO786516 PQI786516:PQK786516 QAE786516:QAG786516 QKA786516:QKC786516 QTW786516:QTY786516 RDS786516:RDU786516 RNO786516:RNQ786516 RXK786516:RXM786516 SHG786516:SHI786516 SRC786516:SRE786516 TAY786516:TBA786516 TKU786516:TKW786516 TUQ786516:TUS786516 UEM786516:UEO786516 UOI786516:UOK786516 UYE786516:UYG786516 VIA786516:VIC786516 VRW786516:VRY786516 WBS786516:WBU786516 WLO786516:WLQ786516 WVK786516:WVM786516 C852052:E852052 IY852052:JA852052 SU852052:SW852052 ACQ852052:ACS852052 AMM852052:AMO852052 AWI852052:AWK852052 BGE852052:BGG852052 BQA852052:BQC852052 BZW852052:BZY852052 CJS852052:CJU852052 CTO852052:CTQ852052 DDK852052:DDM852052 DNG852052:DNI852052 DXC852052:DXE852052 EGY852052:EHA852052 EQU852052:EQW852052 FAQ852052:FAS852052 FKM852052:FKO852052 FUI852052:FUK852052 GEE852052:GEG852052 GOA852052:GOC852052 GXW852052:GXY852052 HHS852052:HHU852052 HRO852052:HRQ852052 IBK852052:IBM852052 ILG852052:ILI852052 IVC852052:IVE852052 JEY852052:JFA852052 JOU852052:JOW852052 JYQ852052:JYS852052 KIM852052:KIO852052 KSI852052:KSK852052 LCE852052:LCG852052 LMA852052:LMC852052 LVW852052:LVY852052 MFS852052:MFU852052 MPO852052:MPQ852052 MZK852052:MZM852052 NJG852052:NJI852052 NTC852052:NTE852052 OCY852052:ODA852052 OMU852052:OMW852052 OWQ852052:OWS852052 PGM852052:PGO852052 PQI852052:PQK852052 QAE852052:QAG852052 QKA852052:QKC852052 QTW852052:QTY852052 RDS852052:RDU852052 RNO852052:RNQ852052 RXK852052:RXM852052 SHG852052:SHI852052 SRC852052:SRE852052 TAY852052:TBA852052 TKU852052:TKW852052 TUQ852052:TUS852052 UEM852052:UEO852052 UOI852052:UOK852052 UYE852052:UYG852052 VIA852052:VIC852052 VRW852052:VRY852052 WBS852052:WBU852052 WLO852052:WLQ852052 WVK852052:WVM852052 C917588:E917588 IY917588:JA917588 SU917588:SW917588 ACQ917588:ACS917588 AMM917588:AMO917588 AWI917588:AWK917588 BGE917588:BGG917588 BQA917588:BQC917588 BZW917588:BZY917588 CJS917588:CJU917588 CTO917588:CTQ917588 DDK917588:DDM917588 DNG917588:DNI917588 DXC917588:DXE917588 EGY917588:EHA917588 EQU917588:EQW917588 FAQ917588:FAS917588 FKM917588:FKO917588 FUI917588:FUK917588 GEE917588:GEG917588 GOA917588:GOC917588 GXW917588:GXY917588 HHS917588:HHU917588 HRO917588:HRQ917588 IBK917588:IBM917588 ILG917588:ILI917588 IVC917588:IVE917588 JEY917588:JFA917588 JOU917588:JOW917588 JYQ917588:JYS917588 KIM917588:KIO917588 KSI917588:KSK917588 LCE917588:LCG917588 LMA917588:LMC917588 LVW917588:LVY917588 MFS917588:MFU917588 MPO917588:MPQ917588 MZK917588:MZM917588 NJG917588:NJI917588 NTC917588:NTE917588 OCY917588:ODA917588 OMU917588:OMW917588 OWQ917588:OWS917588 PGM917588:PGO917588 PQI917588:PQK917588 QAE917588:QAG917588 QKA917588:QKC917588 QTW917588:QTY917588 RDS917588:RDU917588 RNO917588:RNQ917588 RXK917588:RXM917588 SHG917588:SHI917588 SRC917588:SRE917588 TAY917588:TBA917588 TKU917588:TKW917588 TUQ917588:TUS917588 UEM917588:UEO917588 UOI917588:UOK917588 UYE917588:UYG917588 VIA917588:VIC917588 VRW917588:VRY917588 WBS917588:WBU917588 WLO917588:WLQ917588 WVK917588:WVM917588 C983124:E983124 IY983124:JA983124 SU983124:SW983124 ACQ983124:ACS983124 AMM983124:AMO983124 AWI983124:AWK983124 BGE983124:BGG983124 BQA983124:BQC983124 BZW983124:BZY983124 CJS983124:CJU983124 CTO983124:CTQ983124 DDK983124:DDM983124 DNG983124:DNI983124 DXC983124:DXE983124 EGY983124:EHA983124 EQU983124:EQW983124 FAQ983124:FAS983124 FKM983124:FKO983124 FUI983124:FUK983124 GEE983124:GEG983124 GOA983124:GOC983124 GXW983124:GXY983124 HHS983124:HHU983124 HRO983124:HRQ983124 IBK983124:IBM983124 ILG983124:ILI983124 IVC983124:IVE983124 JEY983124:JFA983124 JOU983124:JOW983124 JYQ983124:JYS983124 KIM983124:KIO983124 KSI983124:KSK983124 LCE983124:LCG983124 LMA983124:LMC983124 LVW983124:LVY983124 MFS983124:MFU983124 MPO983124:MPQ983124 MZK983124:MZM983124 NJG983124:NJI983124 NTC983124:NTE983124 OCY983124:ODA983124 OMU983124:OMW983124 OWQ983124:OWS983124 PGM983124:PGO983124 PQI983124:PQK983124 QAE983124:QAG983124 QKA983124:QKC983124 QTW983124:QTY983124 RDS983124:RDU983124 RNO983124:RNQ983124 RXK983124:RXM983124 SHG983124:SHI983124 SRC983124:SRE983124 TAY983124:TBA983124 TKU983124:TKW983124 TUQ983124:TUS983124 UEM983124:UEO983124 UOI983124:UOK983124 UYE983124:UYG983124 VIA983124:VIC983124 VRW983124:VRY983124 WBS983124:WBU983124 WLO983124:WLQ983124 WVK983124:WVM983124 C113:E113 IY113:JA113 SU113:SW113 ACQ113:ACS113 AMM113:AMO113 AWI113:AWK113 BGE113:BGG113 BQA113:BQC113 BZW113:BZY113 CJS113:CJU113 CTO113:CTQ113 DDK113:DDM113 DNG113:DNI113 DXC113:DXE113 EGY113:EHA113 EQU113:EQW113 FAQ113:FAS113 FKM113:FKO113 FUI113:FUK113 GEE113:GEG113 GOA113:GOC113 GXW113:GXY113 HHS113:HHU113 HRO113:HRQ113 IBK113:IBM113 ILG113:ILI113 IVC113:IVE113 JEY113:JFA113 JOU113:JOW113 JYQ113:JYS113 KIM113:KIO113 KSI113:KSK113 LCE113:LCG113 LMA113:LMC113 LVW113:LVY113 MFS113:MFU113 MPO113:MPQ113 MZK113:MZM113 NJG113:NJI113 NTC113:NTE113 OCY113:ODA113 OMU113:OMW113 OWQ113:OWS113 PGM113:PGO113 PQI113:PQK113 QAE113:QAG113 QKA113:QKC113 QTW113:QTY113 RDS113:RDU113 RNO113:RNQ113 RXK113:RXM113 SHG113:SHI113 SRC113:SRE113 TAY113:TBA113 TKU113:TKW113 TUQ113:TUS113 UEM113:UEO113 UOI113:UOK113 UYE113:UYG113 VIA113:VIC113 VRW113:VRY113 WBS113:WBU113 WLO113:WLQ113 WVK113:WVM113 C65649:E65649 IY65649:JA65649 SU65649:SW65649 ACQ65649:ACS65649 AMM65649:AMO65649 AWI65649:AWK65649 BGE65649:BGG65649 BQA65649:BQC65649 BZW65649:BZY65649 CJS65649:CJU65649 CTO65649:CTQ65649 DDK65649:DDM65649 DNG65649:DNI65649 DXC65649:DXE65649 EGY65649:EHA65649 EQU65649:EQW65649 FAQ65649:FAS65649 FKM65649:FKO65649 FUI65649:FUK65649 GEE65649:GEG65649 GOA65649:GOC65649 GXW65649:GXY65649 HHS65649:HHU65649 HRO65649:HRQ65649 IBK65649:IBM65649 ILG65649:ILI65649 IVC65649:IVE65649 JEY65649:JFA65649 JOU65649:JOW65649 JYQ65649:JYS65649 KIM65649:KIO65649 KSI65649:KSK65649 LCE65649:LCG65649 LMA65649:LMC65649 LVW65649:LVY65649 MFS65649:MFU65649 MPO65649:MPQ65649 MZK65649:MZM65649 NJG65649:NJI65649 NTC65649:NTE65649 OCY65649:ODA65649 OMU65649:OMW65649 OWQ65649:OWS65649 PGM65649:PGO65649 PQI65649:PQK65649 QAE65649:QAG65649 QKA65649:QKC65649 QTW65649:QTY65649 RDS65649:RDU65649 RNO65649:RNQ65649 RXK65649:RXM65649 SHG65649:SHI65649 SRC65649:SRE65649 TAY65649:TBA65649 TKU65649:TKW65649 TUQ65649:TUS65649 UEM65649:UEO65649 UOI65649:UOK65649 UYE65649:UYG65649 VIA65649:VIC65649 VRW65649:VRY65649 WBS65649:WBU65649 WLO65649:WLQ65649 WVK65649:WVM65649 C131185:E131185 IY131185:JA131185 SU131185:SW131185 ACQ131185:ACS131185 AMM131185:AMO131185 AWI131185:AWK131185 BGE131185:BGG131185 BQA131185:BQC131185 BZW131185:BZY131185 CJS131185:CJU131185 CTO131185:CTQ131185 DDK131185:DDM131185 DNG131185:DNI131185 DXC131185:DXE131185 EGY131185:EHA131185 EQU131185:EQW131185 FAQ131185:FAS131185 FKM131185:FKO131185 FUI131185:FUK131185 GEE131185:GEG131185 GOA131185:GOC131185 GXW131185:GXY131185 HHS131185:HHU131185 HRO131185:HRQ131185 IBK131185:IBM131185 ILG131185:ILI131185 IVC131185:IVE131185 JEY131185:JFA131185 JOU131185:JOW131185 JYQ131185:JYS131185 KIM131185:KIO131185 KSI131185:KSK131185 LCE131185:LCG131185 LMA131185:LMC131185 LVW131185:LVY131185 MFS131185:MFU131185 MPO131185:MPQ131185 MZK131185:MZM131185 NJG131185:NJI131185 NTC131185:NTE131185 OCY131185:ODA131185 OMU131185:OMW131185 OWQ131185:OWS131185 PGM131185:PGO131185 PQI131185:PQK131185 QAE131185:QAG131185 QKA131185:QKC131185 QTW131185:QTY131185 RDS131185:RDU131185 RNO131185:RNQ131185 RXK131185:RXM131185 SHG131185:SHI131185 SRC131185:SRE131185 TAY131185:TBA131185 TKU131185:TKW131185 TUQ131185:TUS131185 UEM131185:UEO131185 UOI131185:UOK131185 UYE131185:UYG131185 VIA131185:VIC131185 VRW131185:VRY131185 WBS131185:WBU131185 WLO131185:WLQ131185 WVK131185:WVM131185 C196721:E196721 IY196721:JA196721 SU196721:SW196721 ACQ196721:ACS196721 AMM196721:AMO196721 AWI196721:AWK196721 BGE196721:BGG196721 BQA196721:BQC196721 BZW196721:BZY196721 CJS196721:CJU196721 CTO196721:CTQ196721 DDK196721:DDM196721 DNG196721:DNI196721 DXC196721:DXE196721 EGY196721:EHA196721 EQU196721:EQW196721 FAQ196721:FAS196721 FKM196721:FKO196721 FUI196721:FUK196721 GEE196721:GEG196721 GOA196721:GOC196721 GXW196721:GXY196721 HHS196721:HHU196721 HRO196721:HRQ196721 IBK196721:IBM196721 ILG196721:ILI196721 IVC196721:IVE196721 JEY196721:JFA196721 JOU196721:JOW196721 JYQ196721:JYS196721 KIM196721:KIO196721 KSI196721:KSK196721 LCE196721:LCG196721 LMA196721:LMC196721 LVW196721:LVY196721 MFS196721:MFU196721 MPO196721:MPQ196721 MZK196721:MZM196721 NJG196721:NJI196721 NTC196721:NTE196721 OCY196721:ODA196721 OMU196721:OMW196721 OWQ196721:OWS196721 PGM196721:PGO196721 PQI196721:PQK196721 QAE196721:QAG196721 QKA196721:QKC196721 QTW196721:QTY196721 RDS196721:RDU196721 RNO196721:RNQ196721 RXK196721:RXM196721 SHG196721:SHI196721 SRC196721:SRE196721 TAY196721:TBA196721 TKU196721:TKW196721 TUQ196721:TUS196721 UEM196721:UEO196721 UOI196721:UOK196721 UYE196721:UYG196721 VIA196721:VIC196721 VRW196721:VRY196721 WBS196721:WBU196721 WLO196721:WLQ196721 WVK196721:WVM196721 C262257:E262257 IY262257:JA262257 SU262257:SW262257 ACQ262257:ACS262257 AMM262257:AMO262257 AWI262257:AWK262257 BGE262257:BGG262257 BQA262257:BQC262257 BZW262257:BZY262257 CJS262257:CJU262257 CTO262257:CTQ262257 DDK262257:DDM262257 DNG262257:DNI262257 DXC262257:DXE262257 EGY262257:EHA262257 EQU262257:EQW262257 FAQ262257:FAS262257 FKM262257:FKO262257 FUI262257:FUK262257 GEE262257:GEG262257 GOA262257:GOC262257 GXW262257:GXY262257 HHS262257:HHU262257 HRO262257:HRQ262257 IBK262257:IBM262257 ILG262257:ILI262257 IVC262257:IVE262257 JEY262257:JFA262257 JOU262257:JOW262257 JYQ262257:JYS262257 KIM262257:KIO262257 KSI262257:KSK262257 LCE262257:LCG262257 LMA262257:LMC262257 LVW262257:LVY262257 MFS262257:MFU262257 MPO262257:MPQ262257 MZK262257:MZM262257 NJG262257:NJI262257 NTC262257:NTE262257 OCY262257:ODA262257 OMU262257:OMW262257 OWQ262257:OWS262257 PGM262257:PGO262257 PQI262257:PQK262257 QAE262257:QAG262257 QKA262257:QKC262257 QTW262257:QTY262257 RDS262257:RDU262257 RNO262257:RNQ262257 RXK262257:RXM262257 SHG262257:SHI262257 SRC262257:SRE262257 TAY262257:TBA262257 TKU262257:TKW262257 TUQ262257:TUS262257 UEM262257:UEO262257 UOI262257:UOK262257 UYE262257:UYG262257 VIA262257:VIC262257 VRW262257:VRY262257 WBS262257:WBU262257 WLO262257:WLQ262257 WVK262257:WVM262257 C327793:E327793 IY327793:JA327793 SU327793:SW327793 ACQ327793:ACS327793 AMM327793:AMO327793 AWI327793:AWK327793 BGE327793:BGG327793 BQA327793:BQC327793 BZW327793:BZY327793 CJS327793:CJU327793 CTO327793:CTQ327793 DDK327793:DDM327793 DNG327793:DNI327793 DXC327793:DXE327793 EGY327793:EHA327793 EQU327793:EQW327793 FAQ327793:FAS327793 FKM327793:FKO327793 FUI327793:FUK327793 GEE327793:GEG327793 GOA327793:GOC327793 GXW327793:GXY327793 HHS327793:HHU327793 HRO327793:HRQ327793 IBK327793:IBM327793 ILG327793:ILI327793 IVC327793:IVE327793 JEY327793:JFA327793 JOU327793:JOW327793 JYQ327793:JYS327793 KIM327793:KIO327793 KSI327793:KSK327793 LCE327793:LCG327793 LMA327793:LMC327793 LVW327793:LVY327793 MFS327793:MFU327793 MPO327793:MPQ327793 MZK327793:MZM327793 NJG327793:NJI327793 NTC327793:NTE327793 OCY327793:ODA327793 OMU327793:OMW327793 OWQ327793:OWS327793 PGM327793:PGO327793 PQI327793:PQK327793 QAE327793:QAG327793 QKA327793:QKC327793 QTW327793:QTY327793 RDS327793:RDU327793 RNO327793:RNQ327793 RXK327793:RXM327793 SHG327793:SHI327793 SRC327793:SRE327793 TAY327793:TBA327793 TKU327793:TKW327793 TUQ327793:TUS327793 UEM327793:UEO327793 UOI327793:UOK327793 UYE327793:UYG327793 VIA327793:VIC327793 VRW327793:VRY327793 WBS327793:WBU327793 WLO327793:WLQ327793 WVK327793:WVM327793 C393329:E393329 IY393329:JA393329 SU393329:SW393329 ACQ393329:ACS393329 AMM393329:AMO393329 AWI393329:AWK393329 BGE393329:BGG393329 BQA393329:BQC393329 BZW393329:BZY393329 CJS393329:CJU393329 CTO393329:CTQ393329 DDK393329:DDM393329 DNG393329:DNI393329 DXC393329:DXE393329 EGY393329:EHA393329 EQU393329:EQW393329 FAQ393329:FAS393329 FKM393329:FKO393329 FUI393329:FUK393329 GEE393329:GEG393329 GOA393329:GOC393329 GXW393329:GXY393329 HHS393329:HHU393329 HRO393329:HRQ393329 IBK393329:IBM393329 ILG393329:ILI393329 IVC393329:IVE393329 JEY393329:JFA393329 JOU393329:JOW393329 JYQ393329:JYS393329 KIM393329:KIO393329 KSI393329:KSK393329 LCE393329:LCG393329 LMA393329:LMC393329 LVW393329:LVY393329 MFS393329:MFU393329 MPO393329:MPQ393329 MZK393329:MZM393329 NJG393329:NJI393329 NTC393329:NTE393329 OCY393329:ODA393329 OMU393329:OMW393329 OWQ393329:OWS393329 PGM393329:PGO393329 PQI393329:PQK393329 QAE393329:QAG393329 QKA393329:QKC393329 QTW393329:QTY393329 RDS393329:RDU393329 RNO393329:RNQ393329 RXK393329:RXM393329 SHG393329:SHI393329 SRC393329:SRE393329 TAY393329:TBA393329 TKU393329:TKW393329 TUQ393329:TUS393329 UEM393329:UEO393329 UOI393329:UOK393329 UYE393329:UYG393329 VIA393329:VIC393329 VRW393329:VRY393329 WBS393329:WBU393329 WLO393329:WLQ393329 WVK393329:WVM393329 C458865:E458865 IY458865:JA458865 SU458865:SW458865 ACQ458865:ACS458865 AMM458865:AMO458865 AWI458865:AWK458865 BGE458865:BGG458865 BQA458865:BQC458865 BZW458865:BZY458865 CJS458865:CJU458865 CTO458865:CTQ458865 DDK458865:DDM458865 DNG458865:DNI458865 DXC458865:DXE458865 EGY458865:EHA458865 EQU458865:EQW458865 FAQ458865:FAS458865 FKM458865:FKO458865 FUI458865:FUK458865 GEE458865:GEG458865 GOA458865:GOC458865 GXW458865:GXY458865 HHS458865:HHU458865 HRO458865:HRQ458865 IBK458865:IBM458865 ILG458865:ILI458865 IVC458865:IVE458865 JEY458865:JFA458865 JOU458865:JOW458865 JYQ458865:JYS458865 KIM458865:KIO458865 KSI458865:KSK458865 LCE458865:LCG458865 LMA458865:LMC458865 LVW458865:LVY458865 MFS458865:MFU458865 MPO458865:MPQ458865 MZK458865:MZM458865 NJG458865:NJI458865 NTC458865:NTE458865 OCY458865:ODA458865 OMU458865:OMW458865 OWQ458865:OWS458865 PGM458865:PGO458865 PQI458865:PQK458865 QAE458865:QAG458865 QKA458865:QKC458865 QTW458865:QTY458865 RDS458865:RDU458865 RNO458865:RNQ458865 RXK458865:RXM458865 SHG458865:SHI458865 SRC458865:SRE458865 TAY458865:TBA458865 TKU458865:TKW458865 TUQ458865:TUS458865 UEM458865:UEO458865 UOI458865:UOK458865 UYE458865:UYG458865 VIA458865:VIC458865 VRW458865:VRY458865 WBS458865:WBU458865 WLO458865:WLQ458865 WVK458865:WVM458865 C524401:E524401 IY524401:JA524401 SU524401:SW524401 ACQ524401:ACS524401 AMM524401:AMO524401 AWI524401:AWK524401 BGE524401:BGG524401 BQA524401:BQC524401 BZW524401:BZY524401 CJS524401:CJU524401 CTO524401:CTQ524401 DDK524401:DDM524401 DNG524401:DNI524401 DXC524401:DXE524401 EGY524401:EHA524401 EQU524401:EQW524401 FAQ524401:FAS524401 FKM524401:FKO524401 FUI524401:FUK524401 GEE524401:GEG524401 GOA524401:GOC524401 GXW524401:GXY524401 HHS524401:HHU524401 HRO524401:HRQ524401 IBK524401:IBM524401 ILG524401:ILI524401 IVC524401:IVE524401 JEY524401:JFA524401 JOU524401:JOW524401 JYQ524401:JYS524401 KIM524401:KIO524401 KSI524401:KSK524401 LCE524401:LCG524401 LMA524401:LMC524401 LVW524401:LVY524401 MFS524401:MFU524401 MPO524401:MPQ524401 MZK524401:MZM524401 NJG524401:NJI524401 NTC524401:NTE524401 OCY524401:ODA524401 OMU524401:OMW524401 OWQ524401:OWS524401 PGM524401:PGO524401 PQI524401:PQK524401 QAE524401:QAG524401 QKA524401:QKC524401 QTW524401:QTY524401 RDS524401:RDU524401 RNO524401:RNQ524401 RXK524401:RXM524401 SHG524401:SHI524401 SRC524401:SRE524401 TAY524401:TBA524401 TKU524401:TKW524401 TUQ524401:TUS524401 UEM524401:UEO524401 UOI524401:UOK524401 UYE524401:UYG524401 VIA524401:VIC524401 VRW524401:VRY524401 WBS524401:WBU524401 WLO524401:WLQ524401 WVK524401:WVM524401 C589937:E589937 IY589937:JA589937 SU589937:SW589937 ACQ589937:ACS589937 AMM589937:AMO589937 AWI589937:AWK589937 BGE589937:BGG589937 BQA589937:BQC589937 BZW589937:BZY589937 CJS589937:CJU589937 CTO589937:CTQ589937 DDK589937:DDM589937 DNG589937:DNI589937 DXC589937:DXE589937 EGY589937:EHA589937 EQU589937:EQW589937 FAQ589937:FAS589937 FKM589937:FKO589937 FUI589937:FUK589937 GEE589937:GEG589937 GOA589937:GOC589937 GXW589937:GXY589937 HHS589937:HHU589937 HRO589937:HRQ589937 IBK589937:IBM589937 ILG589937:ILI589937 IVC589937:IVE589937 JEY589937:JFA589937 JOU589937:JOW589937 JYQ589937:JYS589937 KIM589937:KIO589937 KSI589937:KSK589937 LCE589937:LCG589937 LMA589937:LMC589937 LVW589937:LVY589937 MFS589937:MFU589937 MPO589937:MPQ589937 MZK589937:MZM589937 NJG589937:NJI589937 NTC589937:NTE589937 OCY589937:ODA589937 OMU589937:OMW589937 OWQ589937:OWS589937 PGM589937:PGO589937 PQI589937:PQK589937 QAE589937:QAG589937 QKA589937:QKC589937 QTW589937:QTY589937 RDS589937:RDU589937 RNO589937:RNQ589937 RXK589937:RXM589937 SHG589937:SHI589937 SRC589937:SRE589937 TAY589937:TBA589937 TKU589937:TKW589937 TUQ589937:TUS589937 UEM589937:UEO589937 UOI589937:UOK589937 UYE589937:UYG589937 VIA589937:VIC589937 VRW589937:VRY589937 WBS589937:WBU589937 WLO589937:WLQ589937 WVK589937:WVM589937 C655473:E655473 IY655473:JA655473 SU655473:SW655473 ACQ655473:ACS655473 AMM655473:AMO655473 AWI655473:AWK655473 BGE655473:BGG655473 BQA655473:BQC655473 BZW655473:BZY655473 CJS655473:CJU655473 CTO655473:CTQ655473 DDK655473:DDM655473 DNG655473:DNI655473 DXC655473:DXE655473 EGY655473:EHA655473 EQU655473:EQW655473 FAQ655473:FAS655473 FKM655473:FKO655473 FUI655473:FUK655473 GEE655473:GEG655473 GOA655473:GOC655473 GXW655473:GXY655473 HHS655473:HHU655473 HRO655473:HRQ655473 IBK655473:IBM655473 ILG655473:ILI655473 IVC655473:IVE655473 JEY655473:JFA655473 JOU655473:JOW655473 JYQ655473:JYS655473 KIM655473:KIO655473 KSI655473:KSK655473 LCE655473:LCG655473 LMA655473:LMC655473 LVW655473:LVY655473 MFS655473:MFU655473 MPO655473:MPQ655473 MZK655473:MZM655473 NJG655473:NJI655473 NTC655473:NTE655473 OCY655473:ODA655473 OMU655473:OMW655473 OWQ655473:OWS655473 PGM655473:PGO655473 PQI655473:PQK655473 QAE655473:QAG655473 QKA655473:QKC655473 QTW655473:QTY655473 RDS655473:RDU655473 RNO655473:RNQ655473 RXK655473:RXM655473 SHG655473:SHI655473 SRC655473:SRE655473 TAY655473:TBA655473 TKU655473:TKW655473 TUQ655473:TUS655473 UEM655473:UEO655473 UOI655473:UOK655473 UYE655473:UYG655473 VIA655473:VIC655473 VRW655473:VRY655473 WBS655473:WBU655473 WLO655473:WLQ655473 WVK655473:WVM655473 C721009:E721009 IY721009:JA721009 SU721009:SW721009 ACQ721009:ACS721009 AMM721009:AMO721009 AWI721009:AWK721009 BGE721009:BGG721009 BQA721009:BQC721009 BZW721009:BZY721009 CJS721009:CJU721009 CTO721009:CTQ721009 DDK721009:DDM721009 DNG721009:DNI721009 DXC721009:DXE721009 EGY721009:EHA721009 EQU721009:EQW721009 FAQ721009:FAS721009 FKM721009:FKO721009 FUI721009:FUK721009 GEE721009:GEG721009 GOA721009:GOC721009 GXW721009:GXY721009 HHS721009:HHU721009 HRO721009:HRQ721009 IBK721009:IBM721009 ILG721009:ILI721009 IVC721009:IVE721009 JEY721009:JFA721009 JOU721009:JOW721009 JYQ721009:JYS721009 KIM721009:KIO721009 KSI721009:KSK721009 LCE721009:LCG721009 LMA721009:LMC721009 LVW721009:LVY721009 MFS721009:MFU721009 MPO721009:MPQ721009 MZK721009:MZM721009 NJG721009:NJI721009 NTC721009:NTE721009 OCY721009:ODA721009 OMU721009:OMW721009 OWQ721009:OWS721009 PGM721009:PGO721009 PQI721009:PQK721009 QAE721009:QAG721009 QKA721009:QKC721009 QTW721009:QTY721009 RDS721009:RDU721009 RNO721009:RNQ721009 RXK721009:RXM721009 SHG721009:SHI721009 SRC721009:SRE721009 TAY721009:TBA721009 TKU721009:TKW721009 TUQ721009:TUS721009 UEM721009:UEO721009 UOI721009:UOK721009 UYE721009:UYG721009 VIA721009:VIC721009 VRW721009:VRY721009 WBS721009:WBU721009 WLO721009:WLQ721009 WVK721009:WVM721009 C786545:E786545 IY786545:JA786545 SU786545:SW786545 ACQ786545:ACS786545 AMM786545:AMO786545 AWI786545:AWK786545 BGE786545:BGG786545 BQA786545:BQC786545 BZW786545:BZY786545 CJS786545:CJU786545 CTO786545:CTQ786545 DDK786545:DDM786545 DNG786545:DNI786545 DXC786545:DXE786545 EGY786545:EHA786545 EQU786545:EQW786545 FAQ786545:FAS786545 FKM786545:FKO786545 FUI786545:FUK786545 GEE786545:GEG786545 GOA786545:GOC786545 GXW786545:GXY786545 HHS786545:HHU786545 HRO786545:HRQ786545 IBK786545:IBM786545 ILG786545:ILI786545 IVC786545:IVE786545 JEY786545:JFA786545 JOU786545:JOW786545 JYQ786545:JYS786545 KIM786545:KIO786545 KSI786545:KSK786545 LCE786545:LCG786545 LMA786545:LMC786545 LVW786545:LVY786545 MFS786545:MFU786545 MPO786545:MPQ786545 MZK786545:MZM786545 NJG786545:NJI786545 NTC786545:NTE786545 OCY786545:ODA786545 OMU786545:OMW786545 OWQ786545:OWS786545 PGM786545:PGO786545 PQI786545:PQK786545 QAE786545:QAG786545 QKA786545:QKC786545 QTW786545:QTY786545 RDS786545:RDU786545 RNO786545:RNQ786545 RXK786545:RXM786545 SHG786545:SHI786545 SRC786545:SRE786545 TAY786545:TBA786545 TKU786545:TKW786545 TUQ786545:TUS786545 UEM786545:UEO786545 UOI786545:UOK786545 UYE786545:UYG786545 VIA786545:VIC786545 VRW786545:VRY786545 WBS786545:WBU786545 WLO786545:WLQ786545 WVK786545:WVM786545 C852081:E852081 IY852081:JA852081 SU852081:SW852081 ACQ852081:ACS852081 AMM852081:AMO852081 AWI852081:AWK852081 BGE852081:BGG852081 BQA852081:BQC852081 BZW852081:BZY852081 CJS852081:CJU852081 CTO852081:CTQ852081 DDK852081:DDM852081 DNG852081:DNI852081 DXC852081:DXE852081 EGY852081:EHA852081 EQU852081:EQW852081 FAQ852081:FAS852081 FKM852081:FKO852081 FUI852081:FUK852081 GEE852081:GEG852081 GOA852081:GOC852081 GXW852081:GXY852081 HHS852081:HHU852081 HRO852081:HRQ852081 IBK852081:IBM852081 ILG852081:ILI852081 IVC852081:IVE852081 JEY852081:JFA852081 JOU852081:JOW852081 JYQ852081:JYS852081 KIM852081:KIO852081 KSI852081:KSK852081 LCE852081:LCG852081 LMA852081:LMC852081 LVW852081:LVY852081 MFS852081:MFU852081 MPO852081:MPQ852081 MZK852081:MZM852081 NJG852081:NJI852081 NTC852081:NTE852081 OCY852081:ODA852081 OMU852081:OMW852081 OWQ852081:OWS852081 PGM852081:PGO852081 PQI852081:PQK852081 QAE852081:QAG852081 QKA852081:QKC852081 QTW852081:QTY852081 RDS852081:RDU852081 RNO852081:RNQ852081 RXK852081:RXM852081 SHG852081:SHI852081 SRC852081:SRE852081 TAY852081:TBA852081 TKU852081:TKW852081 TUQ852081:TUS852081 UEM852081:UEO852081 UOI852081:UOK852081 UYE852081:UYG852081 VIA852081:VIC852081 VRW852081:VRY852081 WBS852081:WBU852081 WLO852081:WLQ852081 WVK852081:WVM852081 C917617:E917617 IY917617:JA917617 SU917617:SW917617 ACQ917617:ACS917617 AMM917617:AMO917617 AWI917617:AWK917617 BGE917617:BGG917617 BQA917617:BQC917617 BZW917617:BZY917617 CJS917617:CJU917617 CTO917617:CTQ917617 DDK917617:DDM917617 DNG917617:DNI917617 DXC917617:DXE917617 EGY917617:EHA917617 EQU917617:EQW917617 FAQ917617:FAS917617 FKM917617:FKO917617 FUI917617:FUK917617 GEE917617:GEG917617 GOA917617:GOC917617 GXW917617:GXY917617 HHS917617:HHU917617 HRO917617:HRQ917617 IBK917617:IBM917617 ILG917617:ILI917617 IVC917617:IVE917617 JEY917617:JFA917617 JOU917617:JOW917617 JYQ917617:JYS917617 KIM917617:KIO917617 KSI917617:KSK917617 LCE917617:LCG917617 LMA917617:LMC917617 LVW917617:LVY917617 MFS917617:MFU917617 MPO917617:MPQ917617 MZK917617:MZM917617 NJG917617:NJI917617 NTC917617:NTE917617 OCY917617:ODA917617 OMU917617:OMW917617 OWQ917617:OWS917617 PGM917617:PGO917617 PQI917617:PQK917617 QAE917617:QAG917617 QKA917617:QKC917617 QTW917617:QTY917617 RDS917617:RDU917617 RNO917617:RNQ917617 RXK917617:RXM917617 SHG917617:SHI917617 SRC917617:SRE917617 TAY917617:TBA917617 TKU917617:TKW917617 TUQ917617:TUS917617 UEM917617:UEO917617 UOI917617:UOK917617 UYE917617:UYG917617 VIA917617:VIC917617 VRW917617:VRY917617 WBS917617:WBU917617 WLO917617:WLQ917617 WVK917617:WVM917617 C983153:E983153 IY983153:JA983153 SU983153:SW983153 ACQ983153:ACS983153 AMM983153:AMO983153 AWI983153:AWK983153 BGE983153:BGG983153 BQA983153:BQC983153 BZW983153:BZY983153 CJS983153:CJU983153 CTO983153:CTQ983153 DDK983153:DDM983153 DNG983153:DNI983153 DXC983153:DXE983153 EGY983153:EHA983153 EQU983153:EQW983153 FAQ983153:FAS983153 FKM983153:FKO983153 FUI983153:FUK983153 GEE983153:GEG983153 GOA983153:GOC983153 GXW983153:GXY983153 HHS983153:HHU983153 HRO983153:HRQ983153 IBK983153:IBM983153 ILG983153:ILI983153 IVC983153:IVE983153 JEY983153:JFA983153 JOU983153:JOW983153 JYQ983153:JYS983153 KIM983153:KIO983153 KSI983153:KSK983153 LCE983153:LCG983153 LMA983153:LMC983153 LVW983153:LVY983153 MFS983153:MFU983153 MPO983153:MPQ983153 MZK983153:MZM983153 NJG983153:NJI983153 NTC983153:NTE983153 OCY983153:ODA983153 OMU983153:OMW983153 OWQ983153:OWS983153 PGM983153:PGO983153 PQI983153:PQK983153 QAE983153:QAG983153 QKA983153:QKC983153 QTW983153:QTY983153 RDS983153:RDU983153 RNO983153:RNQ983153 RXK983153:RXM983153 SHG983153:SHI983153 SRC983153:SRE983153 TAY983153:TBA983153 TKU983153:TKW983153 TUQ983153:TUS983153 UEM983153:UEO983153 UOI983153:UOK983153 UYE983153:UYG983153 VIA983153:VIC983153 VRW983153:VRY983153 WBS983153:WBU983153 WLO983153:WLQ983153 WVK983153:WVM983153 G113:H113 JC113:JD113 SY113:SZ113 ACU113:ACV113 AMQ113:AMR113 AWM113:AWN113 BGI113:BGJ113 BQE113:BQF113 CAA113:CAB113 CJW113:CJX113 CTS113:CTT113 DDO113:DDP113 DNK113:DNL113 DXG113:DXH113 EHC113:EHD113 EQY113:EQZ113 FAU113:FAV113 FKQ113:FKR113 FUM113:FUN113 GEI113:GEJ113 GOE113:GOF113 GYA113:GYB113 HHW113:HHX113 HRS113:HRT113 IBO113:IBP113 ILK113:ILL113 IVG113:IVH113 JFC113:JFD113 JOY113:JOZ113 JYU113:JYV113 KIQ113:KIR113 KSM113:KSN113 LCI113:LCJ113 LME113:LMF113 LWA113:LWB113 MFW113:MFX113 MPS113:MPT113 MZO113:MZP113 NJK113:NJL113 NTG113:NTH113 ODC113:ODD113 OMY113:OMZ113 OWU113:OWV113 PGQ113:PGR113 PQM113:PQN113 QAI113:QAJ113 QKE113:QKF113 QUA113:QUB113 RDW113:RDX113 RNS113:RNT113 RXO113:RXP113 SHK113:SHL113 SRG113:SRH113 TBC113:TBD113 TKY113:TKZ113 TUU113:TUV113 UEQ113:UER113 UOM113:UON113 UYI113:UYJ113 VIE113:VIF113 VSA113:VSB113 WBW113:WBX113 WLS113:WLT113 WVO113:WVP113 G65649:H65649 JC65649:JD65649 SY65649:SZ65649 ACU65649:ACV65649 AMQ65649:AMR65649 AWM65649:AWN65649 BGI65649:BGJ65649 BQE65649:BQF65649 CAA65649:CAB65649 CJW65649:CJX65649 CTS65649:CTT65649 DDO65649:DDP65649 DNK65649:DNL65649 DXG65649:DXH65649 EHC65649:EHD65649 EQY65649:EQZ65649 FAU65649:FAV65649 FKQ65649:FKR65649 FUM65649:FUN65649 GEI65649:GEJ65649 GOE65649:GOF65649 GYA65649:GYB65649 HHW65649:HHX65649 HRS65649:HRT65649 IBO65649:IBP65649 ILK65649:ILL65649 IVG65649:IVH65649 JFC65649:JFD65649 JOY65649:JOZ65649 JYU65649:JYV65649 KIQ65649:KIR65649 KSM65649:KSN65649 LCI65649:LCJ65649 LME65649:LMF65649 LWA65649:LWB65649 MFW65649:MFX65649 MPS65649:MPT65649 MZO65649:MZP65649 NJK65649:NJL65649 NTG65649:NTH65649 ODC65649:ODD65649 OMY65649:OMZ65649 OWU65649:OWV65649 PGQ65649:PGR65649 PQM65649:PQN65649 QAI65649:QAJ65649 QKE65649:QKF65649 QUA65649:QUB65649 RDW65649:RDX65649 RNS65649:RNT65649 RXO65649:RXP65649 SHK65649:SHL65649 SRG65649:SRH65649 TBC65649:TBD65649 TKY65649:TKZ65649 TUU65649:TUV65649 UEQ65649:UER65649 UOM65649:UON65649 UYI65649:UYJ65649 VIE65649:VIF65649 VSA65649:VSB65649 WBW65649:WBX65649 WLS65649:WLT65649 WVO65649:WVP65649 G131185:H131185 JC131185:JD131185 SY131185:SZ131185 ACU131185:ACV131185 AMQ131185:AMR131185 AWM131185:AWN131185 BGI131185:BGJ131185 BQE131185:BQF131185 CAA131185:CAB131185 CJW131185:CJX131185 CTS131185:CTT131185 DDO131185:DDP131185 DNK131185:DNL131185 DXG131185:DXH131185 EHC131185:EHD131185 EQY131185:EQZ131185 FAU131185:FAV131185 FKQ131185:FKR131185 FUM131185:FUN131185 GEI131185:GEJ131185 GOE131185:GOF131185 GYA131185:GYB131185 HHW131185:HHX131185 HRS131185:HRT131185 IBO131185:IBP131185 ILK131185:ILL131185 IVG131185:IVH131185 JFC131185:JFD131185 JOY131185:JOZ131185 JYU131185:JYV131185 KIQ131185:KIR131185 KSM131185:KSN131185 LCI131185:LCJ131185 LME131185:LMF131185 LWA131185:LWB131185 MFW131185:MFX131185 MPS131185:MPT131185 MZO131185:MZP131185 NJK131185:NJL131185 NTG131185:NTH131185 ODC131185:ODD131185 OMY131185:OMZ131185 OWU131185:OWV131185 PGQ131185:PGR131185 PQM131185:PQN131185 QAI131185:QAJ131185 QKE131185:QKF131185 QUA131185:QUB131185 RDW131185:RDX131185 RNS131185:RNT131185 RXO131185:RXP131185 SHK131185:SHL131185 SRG131185:SRH131185 TBC131185:TBD131185 TKY131185:TKZ131185 TUU131185:TUV131185 UEQ131185:UER131185 UOM131185:UON131185 UYI131185:UYJ131185 VIE131185:VIF131185 VSA131185:VSB131185 WBW131185:WBX131185 WLS131185:WLT131185 WVO131185:WVP131185 G196721:H196721 JC196721:JD196721 SY196721:SZ196721 ACU196721:ACV196721 AMQ196721:AMR196721 AWM196721:AWN196721 BGI196721:BGJ196721 BQE196721:BQF196721 CAA196721:CAB196721 CJW196721:CJX196721 CTS196721:CTT196721 DDO196721:DDP196721 DNK196721:DNL196721 DXG196721:DXH196721 EHC196721:EHD196721 EQY196721:EQZ196721 FAU196721:FAV196721 FKQ196721:FKR196721 FUM196721:FUN196721 GEI196721:GEJ196721 GOE196721:GOF196721 GYA196721:GYB196721 HHW196721:HHX196721 HRS196721:HRT196721 IBO196721:IBP196721 ILK196721:ILL196721 IVG196721:IVH196721 JFC196721:JFD196721 JOY196721:JOZ196721 JYU196721:JYV196721 KIQ196721:KIR196721 KSM196721:KSN196721 LCI196721:LCJ196721 LME196721:LMF196721 LWA196721:LWB196721 MFW196721:MFX196721 MPS196721:MPT196721 MZO196721:MZP196721 NJK196721:NJL196721 NTG196721:NTH196721 ODC196721:ODD196721 OMY196721:OMZ196721 OWU196721:OWV196721 PGQ196721:PGR196721 PQM196721:PQN196721 QAI196721:QAJ196721 QKE196721:QKF196721 QUA196721:QUB196721 RDW196721:RDX196721 RNS196721:RNT196721 RXO196721:RXP196721 SHK196721:SHL196721 SRG196721:SRH196721 TBC196721:TBD196721 TKY196721:TKZ196721 TUU196721:TUV196721 UEQ196721:UER196721 UOM196721:UON196721 UYI196721:UYJ196721 VIE196721:VIF196721 VSA196721:VSB196721 WBW196721:WBX196721 WLS196721:WLT196721 WVO196721:WVP196721 G262257:H262257 JC262257:JD262257 SY262257:SZ262257 ACU262257:ACV262257 AMQ262257:AMR262257 AWM262257:AWN262257 BGI262257:BGJ262257 BQE262257:BQF262257 CAA262257:CAB262257 CJW262257:CJX262257 CTS262257:CTT262257 DDO262257:DDP262257 DNK262257:DNL262257 DXG262257:DXH262257 EHC262257:EHD262257 EQY262257:EQZ262257 FAU262257:FAV262257 FKQ262257:FKR262257 FUM262257:FUN262257 GEI262257:GEJ262257 GOE262257:GOF262257 GYA262257:GYB262257 HHW262257:HHX262257 HRS262257:HRT262257 IBO262257:IBP262257 ILK262257:ILL262257 IVG262257:IVH262257 JFC262257:JFD262257 JOY262257:JOZ262257 JYU262257:JYV262257 KIQ262257:KIR262257 KSM262257:KSN262257 LCI262257:LCJ262257 LME262257:LMF262257 LWA262257:LWB262257 MFW262257:MFX262257 MPS262257:MPT262257 MZO262257:MZP262257 NJK262257:NJL262257 NTG262257:NTH262257 ODC262257:ODD262257 OMY262257:OMZ262257 OWU262257:OWV262257 PGQ262257:PGR262257 PQM262257:PQN262257 QAI262257:QAJ262257 QKE262257:QKF262257 QUA262257:QUB262257 RDW262257:RDX262257 RNS262257:RNT262257 RXO262257:RXP262257 SHK262257:SHL262257 SRG262257:SRH262257 TBC262257:TBD262257 TKY262257:TKZ262257 TUU262257:TUV262257 UEQ262257:UER262257 UOM262257:UON262257 UYI262257:UYJ262257 VIE262257:VIF262257 VSA262257:VSB262257 WBW262257:WBX262257 WLS262257:WLT262257 WVO262257:WVP262257 G327793:H327793 JC327793:JD327793 SY327793:SZ327793 ACU327793:ACV327793 AMQ327793:AMR327793 AWM327793:AWN327793 BGI327793:BGJ327793 BQE327793:BQF327793 CAA327793:CAB327793 CJW327793:CJX327793 CTS327793:CTT327793 DDO327793:DDP327793 DNK327793:DNL327793 DXG327793:DXH327793 EHC327793:EHD327793 EQY327793:EQZ327793 FAU327793:FAV327793 FKQ327793:FKR327793 FUM327793:FUN327793 GEI327793:GEJ327793 GOE327793:GOF327793 GYA327793:GYB327793 HHW327793:HHX327793 HRS327793:HRT327793 IBO327793:IBP327793 ILK327793:ILL327793 IVG327793:IVH327793 JFC327793:JFD327793 JOY327793:JOZ327793 JYU327793:JYV327793 KIQ327793:KIR327793 KSM327793:KSN327793 LCI327793:LCJ327793 LME327793:LMF327793 LWA327793:LWB327793 MFW327793:MFX327793 MPS327793:MPT327793 MZO327793:MZP327793 NJK327793:NJL327793 NTG327793:NTH327793 ODC327793:ODD327793 OMY327793:OMZ327793 OWU327793:OWV327793 PGQ327793:PGR327793 PQM327793:PQN327793 QAI327793:QAJ327793 QKE327793:QKF327793 QUA327793:QUB327793 RDW327793:RDX327793 RNS327793:RNT327793 RXO327793:RXP327793 SHK327793:SHL327793 SRG327793:SRH327793 TBC327793:TBD327793 TKY327793:TKZ327793 TUU327793:TUV327793 UEQ327793:UER327793 UOM327793:UON327793 UYI327793:UYJ327793 VIE327793:VIF327793 VSA327793:VSB327793 WBW327793:WBX327793 WLS327793:WLT327793 WVO327793:WVP327793 G393329:H393329 JC393329:JD393329 SY393329:SZ393329 ACU393329:ACV393329 AMQ393329:AMR393329 AWM393329:AWN393329 BGI393329:BGJ393329 BQE393329:BQF393329 CAA393329:CAB393329 CJW393329:CJX393329 CTS393329:CTT393329 DDO393329:DDP393329 DNK393329:DNL393329 DXG393329:DXH393329 EHC393329:EHD393329 EQY393329:EQZ393329 FAU393329:FAV393329 FKQ393329:FKR393329 FUM393329:FUN393329 GEI393329:GEJ393329 GOE393329:GOF393329 GYA393329:GYB393329 HHW393329:HHX393329 HRS393329:HRT393329 IBO393329:IBP393329 ILK393329:ILL393329 IVG393329:IVH393329 JFC393329:JFD393329 JOY393329:JOZ393329 JYU393329:JYV393329 KIQ393329:KIR393329 KSM393329:KSN393329 LCI393329:LCJ393329 LME393329:LMF393329 LWA393329:LWB393329 MFW393329:MFX393329 MPS393329:MPT393329 MZO393329:MZP393329 NJK393329:NJL393329 NTG393329:NTH393329 ODC393329:ODD393329 OMY393329:OMZ393329 OWU393329:OWV393329 PGQ393329:PGR393329 PQM393329:PQN393329 QAI393329:QAJ393329 QKE393329:QKF393329 QUA393329:QUB393329 RDW393329:RDX393329 RNS393329:RNT393329 RXO393329:RXP393329 SHK393329:SHL393329 SRG393329:SRH393329 TBC393329:TBD393329 TKY393329:TKZ393329 TUU393329:TUV393329 UEQ393329:UER393329 UOM393329:UON393329 UYI393329:UYJ393329 VIE393329:VIF393329 VSA393329:VSB393329 WBW393329:WBX393329 WLS393329:WLT393329 WVO393329:WVP393329 G458865:H458865 JC458865:JD458865 SY458865:SZ458865 ACU458865:ACV458865 AMQ458865:AMR458865 AWM458865:AWN458865 BGI458865:BGJ458865 BQE458865:BQF458865 CAA458865:CAB458865 CJW458865:CJX458865 CTS458865:CTT458865 DDO458865:DDP458865 DNK458865:DNL458865 DXG458865:DXH458865 EHC458865:EHD458865 EQY458865:EQZ458865 FAU458865:FAV458865 FKQ458865:FKR458865 FUM458865:FUN458865 GEI458865:GEJ458865 GOE458865:GOF458865 GYA458865:GYB458865 HHW458865:HHX458865 HRS458865:HRT458865 IBO458865:IBP458865 ILK458865:ILL458865 IVG458865:IVH458865 JFC458865:JFD458865 JOY458865:JOZ458865 JYU458865:JYV458865 KIQ458865:KIR458865 KSM458865:KSN458865 LCI458865:LCJ458865 LME458865:LMF458865 LWA458865:LWB458865 MFW458865:MFX458865 MPS458865:MPT458865 MZO458865:MZP458865 NJK458865:NJL458865 NTG458865:NTH458865 ODC458865:ODD458865 OMY458865:OMZ458865 OWU458865:OWV458865 PGQ458865:PGR458865 PQM458865:PQN458865 QAI458865:QAJ458865 QKE458865:QKF458865 QUA458865:QUB458865 RDW458865:RDX458865 RNS458865:RNT458865 RXO458865:RXP458865 SHK458865:SHL458865 SRG458865:SRH458865 TBC458865:TBD458865 TKY458865:TKZ458865 TUU458865:TUV458865 UEQ458865:UER458865 UOM458865:UON458865 UYI458865:UYJ458865 VIE458865:VIF458865 VSA458865:VSB458865 WBW458865:WBX458865 WLS458865:WLT458865 WVO458865:WVP458865 G524401:H524401 JC524401:JD524401 SY524401:SZ524401 ACU524401:ACV524401 AMQ524401:AMR524401 AWM524401:AWN524401 BGI524401:BGJ524401 BQE524401:BQF524401 CAA524401:CAB524401 CJW524401:CJX524401 CTS524401:CTT524401 DDO524401:DDP524401 DNK524401:DNL524401 DXG524401:DXH524401 EHC524401:EHD524401 EQY524401:EQZ524401 FAU524401:FAV524401 FKQ524401:FKR524401 FUM524401:FUN524401 GEI524401:GEJ524401 GOE524401:GOF524401 GYA524401:GYB524401 HHW524401:HHX524401 HRS524401:HRT524401 IBO524401:IBP524401 ILK524401:ILL524401 IVG524401:IVH524401 JFC524401:JFD524401 JOY524401:JOZ524401 JYU524401:JYV524401 KIQ524401:KIR524401 KSM524401:KSN524401 LCI524401:LCJ524401 LME524401:LMF524401 LWA524401:LWB524401 MFW524401:MFX524401 MPS524401:MPT524401 MZO524401:MZP524401 NJK524401:NJL524401 NTG524401:NTH524401 ODC524401:ODD524401 OMY524401:OMZ524401 OWU524401:OWV524401 PGQ524401:PGR524401 PQM524401:PQN524401 QAI524401:QAJ524401 QKE524401:QKF524401 QUA524401:QUB524401 RDW524401:RDX524401 RNS524401:RNT524401 RXO524401:RXP524401 SHK524401:SHL524401 SRG524401:SRH524401 TBC524401:TBD524401 TKY524401:TKZ524401 TUU524401:TUV524401 UEQ524401:UER524401 UOM524401:UON524401 UYI524401:UYJ524401 VIE524401:VIF524401 VSA524401:VSB524401 WBW524401:WBX524401 WLS524401:WLT524401 WVO524401:WVP524401 G589937:H589937 JC589937:JD589937 SY589937:SZ589937 ACU589937:ACV589937 AMQ589937:AMR589937 AWM589937:AWN589937 BGI589937:BGJ589937 BQE589937:BQF589937 CAA589937:CAB589937 CJW589937:CJX589937 CTS589937:CTT589937 DDO589937:DDP589937 DNK589937:DNL589937 DXG589937:DXH589937 EHC589937:EHD589937 EQY589937:EQZ589937 FAU589937:FAV589937 FKQ589937:FKR589937 FUM589937:FUN589937 GEI589937:GEJ589937 GOE589937:GOF589937 GYA589937:GYB589937 HHW589937:HHX589937 HRS589937:HRT589937 IBO589937:IBP589937 ILK589937:ILL589937 IVG589937:IVH589937 JFC589937:JFD589937 JOY589937:JOZ589937 JYU589937:JYV589937 KIQ589937:KIR589937 KSM589937:KSN589937 LCI589937:LCJ589937 LME589937:LMF589937 LWA589937:LWB589937 MFW589937:MFX589937 MPS589937:MPT589937 MZO589937:MZP589937 NJK589937:NJL589937 NTG589937:NTH589937 ODC589937:ODD589937 OMY589937:OMZ589937 OWU589937:OWV589937 PGQ589937:PGR589937 PQM589937:PQN589937 QAI589937:QAJ589937 QKE589937:QKF589937 QUA589937:QUB589937 RDW589937:RDX589937 RNS589937:RNT589937 RXO589937:RXP589937 SHK589937:SHL589937 SRG589937:SRH589937 TBC589937:TBD589937 TKY589937:TKZ589937 TUU589937:TUV589937 UEQ589937:UER589937 UOM589937:UON589937 UYI589937:UYJ589937 VIE589937:VIF589937 VSA589937:VSB589937 WBW589937:WBX589937 WLS589937:WLT589937 WVO589937:WVP589937 G655473:H655473 JC655473:JD655473 SY655473:SZ655473 ACU655473:ACV655473 AMQ655473:AMR655473 AWM655473:AWN655473 BGI655473:BGJ655473 BQE655473:BQF655473 CAA655473:CAB655473 CJW655473:CJX655473 CTS655473:CTT655473 DDO655473:DDP655473 DNK655473:DNL655473 DXG655473:DXH655473 EHC655473:EHD655473 EQY655473:EQZ655473 FAU655473:FAV655473 FKQ655473:FKR655473 FUM655473:FUN655473 GEI655473:GEJ655473 GOE655473:GOF655473 GYA655473:GYB655473 HHW655473:HHX655473 HRS655473:HRT655473 IBO655473:IBP655473 ILK655473:ILL655473 IVG655473:IVH655473 JFC655473:JFD655473 JOY655473:JOZ655473 JYU655473:JYV655473 KIQ655473:KIR655473 KSM655473:KSN655473 LCI655473:LCJ655473 LME655473:LMF655473 LWA655473:LWB655473 MFW655473:MFX655473 MPS655473:MPT655473 MZO655473:MZP655473 NJK655473:NJL655473 NTG655473:NTH655473 ODC655473:ODD655473 OMY655473:OMZ655473 OWU655473:OWV655473 PGQ655473:PGR655473 PQM655473:PQN655473 QAI655473:QAJ655473 QKE655473:QKF655473 QUA655473:QUB655473 RDW655473:RDX655473 RNS655473:RNT655473 RXO655473:RXP655473 SHK655473:SHL655473 SRG655473:SRH655473 TBC655473:TBD655473 TKY655473:TKZ655473 TUU655473:TUV655473 UEQ655473:UER655473 UOM655473:UON655473 UYI655473:UYJ655473 VIE655473:VIF655473 VSA655473:VSB655473 WBW655473:WBX655473 WLS655473:WLT655473 WVO655473:WVP655473 G721009:H721009 JC721009:JD721009 SY721009:SZ721009 ACU721009:ACV721009 AMQ721009:AMR721009 AWM721009:AWN721009 BGI721009:BGJ721009 BQE721009:BQF721009 CAA721009:CAB721009 CJW721009:CJX721009 CTS721009:CTT721009 DDO721009:DDP721009 DNK721009:DNL721009 DXG721009:DXH721009 EHC721009:EHD721009 EQY721009:EQZ721009 FAU721009:FAV721009 FKQ721009:FKR721009 FUM721009:FUN721009 GEI721009:GEJ721009 GOE721009:GOF721009 GYA721009:GYB721009 HHW721009:HHX721009 HRS721009:HRT721009 IBO721009:IBP721009 ILK721009:ILL721009 IVG721009:IVH721009 JFC721009:JFD721009 JOY721009:JOZ721009 JYU721009:JYV721009 KIQ721009:KIR721009 KSM721009:KSN721009 LCI721009:LCJ721009 LME721009:LMF721009 LWA721009:LWB721009 MFW721009:MFX721009 MPS721009:MPT721009 MZO721009:MZP721009 NJK721009:NJL721009 NTG721009:NTH721009 ODC721009:ODD721009 OMY721009:OMZ721009 OWU721009:OWV721009 PGQ721009:PGR721009 PQM721009:PQN721009 QAI721009:QAJ721009 QKE721009:QKF721009 QUA721009:QUB721009 RDW721009:RDX721009 RNS721009:RNT721009 RXO721009:RXP721009 SHK721009:SHL721009 SRG721009:SRH721009 TBC721009:TBD721009 TKY721009:TKZ721009 TUU721009:TUV721009 UEQ721009:UER721009 UOM721009:UON721009 UYI721009:UYJ721009 VIE721009:VIF721009 VSA721009:VSB721009 WBW721009:WBX721009 WLS721009:WLT721009 WVO721009:WVP721009 G786545:H786545 JC786545:JD786545 SY786545:SZ786545 ACU786545:ACV786545 AMQ786545:AMR786545 AWM786545:AWN786545 BGI786545:BGJ786545 BQE786545:BQF786545 CAA786545:CAB786545 CJW786545:CJX786545 CTS786545:CTT786545 DDO786545:DDP786545 DNK786545:DNL786545 DXG786545:DXH786545 EHC786545:EHD786545 EQY786545:EQZ786545 FAU786545:FAV786545 FKQ786545:FKR786545 FUM786545:FUN786545 GEI786545:GEJ786545 GOE786545:GOF786545 GYA786545:GYB786545 HHW786545:HHX786545 HRS786545:HRT786545 IBO786545:IBP786545 ILK786545:ILL786545 IVG786545:IVH786545 JFC786545:JFD786545 JOY786545:JOZ786545 JYU786545:JYV786545 KIQ786545:KIR786545 KSM786545:KSN786545 LCI786545:LCJ786545 LME786545:LMF786545 LWA786545:LWB786545 MFW786545:MFX786545 MPS786545:MPT786545 MZO786545:MZP786545 NJK786545:NJL786545 NTG786545:NTH786545 ODC786545:ODD786545 OMY786545:OMZ786545 OWU786545:OWV786545 PGQ786545:PGR786545 PQM786545:PQN786545 QAI786545:QAJ786545 QKE786545:QKF786545 QUA786545:QUB786545 RDW786545:RDX786545 RNS786545:RNT786545 RXO786545:RXP786545 SHK786545:SHL786545 SRG786545:SRH786545 TBC786545:TBD786545 TKY786545:TKZ786545 TUU786545:TUV786545 UEQ786545:UER786545 UOM786545:UON786545 UYI786545:UYJ786545 VIE786545:VIF786545 VSA786545:VSB786545 WBW786545:WBX786545 WLS786545:WLT786545 WVO786545:WVP786545 G852081:H852081 JC852081:JD852081 SY852081:SZ852081 ACU852081:ACV852081 AMQ852081:AMR852081 AWM852081:AWN852081 BGI852081:BGJ852081 BQE852081:BQF852081 CAA852081:CAB852081 CJW852081:CJX852081 CTS852081:CTT852081 DDO852081:DDP852081 DNK852081:DNL852081 DXG852081:DXH852081 EHC852081:EHD852081 EQY852081:EQZ852081 FAU852081:FAV852081 FKQ852081:FKR852081 FUM852081:FUN852081 GEI852081:GEJ852081 GOE852081:GOF852081 GYA852081:GYB852081 HHW852081:HHX852081 HRS852081:HRT852081 IBO852081:IBP852081 ILK852081:ILL852081 IVG852081:IVH852081 JFC852081:JFD852081 JOY852081:JOZ852081 JYU852081:JYV852081 KIQ852081:KIR852081 KSM852081:KSN852081 LCI852081:LCJ852081 LME852081:LMF852081 LWA852081:LWB852081 MFW852081:MFX852081 MPS852081:MPT852081 MZO852081:MZP852081 NJK852081:NJL852081 NTG852081:NTH852081 ODC852081:ODD852081 OMY852081:OMZ852081 OWU852081:OWV852081 PGQ852081:PGR852081 PQM852081:PQN852081 QAI852081:QAJ852081 QKE852081:QKF852081 QUA852081:QUB852081 RDW852081:RDX852081 RNS852081:RNT852081 RXO852081:RXP852081 SHK852081:SHL852081 SRG852081:SRH852081 TBC852081:TBD852081 TKY852081:TKZ852081 TUU852081:TUV852081 UEQ852081:UER852081 UOM852081:UON852081 UYI852081:UYJ852081 VIE852081:VIF852081 VSA852081:VSB852081 WBW852081:WBX852081 WLS852081:WLT852081 WVO852081:WVP852081 G917617:H917617 JC917617:JD917617 SY917617:SZ917617 ACU917617:ACV917617 AMQ917617:AMR917617 AWM917617:AWN917617 BGI917617:BGJ917617 BQE917617:BQF917617 CAA917617:CAB917617 CJW917617:CJX917617 CTS917617:CTT917617 DDO917617:DDP917617 DNK917617:DNL917617 DXG917617:DXH917617 EHC917617:EHD917617 EQY917617:EQZ917617 FAU917617:FAV917617 FKQ917617:FKR917617 FUM917617:FUN917617 GEI917617:GEJ917617 GOE917617:GOF917617 GYA917617:GYB917617 HHW917617:HHX917617 HRS917617:HRT917617 IBO917617:IBP917617 ILK917617:ILL917617 IVG917617:IVH917617 JFC917617:JFD917617 JOY917617:JOZ917617 JYU917617:JYV917617 KIQ917617:KIR917617 KSM917617:KSN917617 LCI917617:LCJ917617 LME917617:LMF917617 LWA917617:LWB917617 MFW917617:MFX917617 MPS917617:MPT917617 MZO917617:MZP917617 NJK917617:NJL917617 NTG917617:NTH917617 ODC917617:ODD917617 OMY917617:OMZ917617 OWU917617:OWV917617 PGQ917617:PGR917617 PQM917617:PQN917617 QAI917617:QAJ917617 QKE917617:QKF917617 QUA917617:QUB917617 RDW917617:RDX917617 RNS917617:RNT917617 RXO917617:RXP917617 SHK917617:SHL917617 SRG917617:SRH917617 TBC917617:TBD917617 TKY917617:TKZ917617 TUU917617:TUV917617 UEQ917617:UER917617 UOM917617:UON917617 UYI917617:UYJ917617 VIE917617:VIF917617 VSA917617:VSB917617 WBW917617:WBX917617 WLS917617:WLT917617 WVO917617:WVP917617 G983153:H983153 JC983153:JD983153 SY983153:SZ983153 ACU983153:ACV983153 AMQ983153:AMR983153 AWM983153:AWN983153 BGI983153:BGJ983153 BQE983153:BQF983153 CAA983153:CAB983153 CJW983153:CJX983153 CTS983153:CTT983153 DDO983153:DDP983153 DNK983153:DNL983153 DXG983153:DXH983153 EHC983153:EHD983153 EQY983153:EQZ983153 FAU983153:FAV983153 FKQ983153:FKR983153 FUM983153:FUN983153 GEI983153:GEJ983153 GOE983153:GOF983153 GYA983153:GYB983153 HHW983153:HHX983153 HRS983153:HRT983153 IBO983153:IBP983153 ILK983153:ILL983153 IVG983153:IVH983153 JFC983153:JFD983153 JOY983153:JOZ983153 JYU983153:JYV983153 KIQ983153:KIR983153 KSM983153:KSN983153 LCI983153:LCJ983153 LME983153:LMF983153 LWA983153:LWB983153 MFW983153:MFX983153 MPS983153:MPT983153 MZO983153:MZP983153 NJK983153:NJL983153 NTG983153:NTH983153 ODC983153:ODD983153 OMY983153:OMZ983153 OWU983153:OWV983153 PGQ983153:PGR983153 PQM983153:PQN983153 QAI983153:QAJ983153 QKE983153:QKF983153 QUA983153:QUB983153 RDW983153:RDX983153 RNS983153:RNT983153 RXO983153:RXP983153 SHK983153:SHL983153 SRG983153:SRH983153 TBC983153:TBD983153 TKY983153:TKZ983153 TUU983153:TUV983153 UEQ983153:UER983153 UOM983153:UON983153 UYI983153:UYJ983153 VIE983153:VIF983153 VSA983153:VSB983153 WBW983153:WBX983153 WLS983153:WLT983153 WVO983153:WVP983153">
      <formula1>0</formula1>
      <formula2>999999999999999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5"/>
  <sheetViews>
    <sheetView workbookViewId="0">
      <selection activeCell="G4" sqref="G4"/>
    </sheetView>
  </sheetViews>
  <sheetFormatPr defaultRowHeight="15"/>
  <cols>
    <col min="1" max="1" width="65.5703125" style="311" customWidth="1"/>
    <col min="2" max="2" width="6" style="310" customWidth="1"/>
    <col min="3" max="3" width="7" style="310" customWidth="1"/>
    <col min="4" max="4" width="15.42578125" style="310" customWidth="1"/>
    <col min="5" max="5" width="15.42578125" style="197" customWidth="1"/>
    <col min="6" max="6" width="16" style="197" customWidth="1"/>
    <col min="7" max="7" width="16.7109375" style="197" customWidth="1"/>
    <col min="8" max="256" width="9.140625" style="194"/>
    <col min="257" max="257" width="65.5703125" style="194" customWidth="1"/>
    <col min="258" max="258" width="6" style="194" customWidth="1"/>
    <col min="259" max="259" width="7" style="194" customWidth="1"/>
    <col min="260" max="261" width="15.42578125" style="194" customWidth="1"/>
    <col min="262" max="262" width="16" style="194" customWidth="1"/>
    <col min="263" max="263" width="16.7109375" style="194" customWidth="1"/>
    <col min="264" max="512" width="9.140625" style="194"/>
    <col min="513" max="513" width="65.5703125" style="194" customWidth="1"/>
    <col min="514" max="514" width="6" style="194" customWidth="1"/>
    <col min="515" max="515" width="7" style="194" customWidth="1"/>
    <col min="516" max="517" width="15.42578125" style="194" customWidth="1"/>
    <col min="518" max="518" width="16" style="194" customWidth="1"/>
    <col min="519" max="519" width="16.7109375" style="194" customWidth="1"/>
    <col min="520" max="768" width="9.140625" style="194"/>
    <col min="769" max="769" width="65.5703125" style="194" customWidth="1"/>
    <col min="770" max="770" width="6" style="194" customWidth="1"/>
    <col min="771" max="771" width="7" style="194" customWidth="1"/>
    <col min="772" max="773" width="15.42578125" style="194" customWidth="1"/>
    <col min="774" max="774" width="16" style="194" customWidth="1"/>
    <col min="775" max="775" width="16.7109375" style="194" customWidth="1"/>
    <col min="776" max="1024" width="9.140625" style="194"/>
    <col min="1025" max="1025" width="65.5703125" style="194" customWidth="1"/>
    <col min="1026" max="1026" width="6" style="194" customWidth="1"/>
    <col min="1027" max="1027" width="7" style="194" customWidth="1"/>
    <col min="1028" max="1029" width="15.42578125" style="194" customWidth="1"/>
    <col min="1030" max="1030" width="16" style="194" customWidth="1"/>
    <col min="1031" max="1031" width="16.7109375" style="194" customWidth="1"/>
    <col min="1032" max="1280" width="9.140625" style="194"/>
    <col min="1281" max="1281" width="65.5703125" style="194" customWidth="1"/>
    <col min="1282" max="1282" width="6" style="194" customWidth="1"/>
    <col min="1283" max="1283" width="7" style="194" customWidth="1"/>
    <col min="1284" max="1285" width="15.42578125" style="194" customWidth="1"/>
    <col min="1286" max="1286" width="16" style="194" customWidth="1"/>
    <col min="1287" max="1287" width="16.7109375" style="194" customWidth="1"/>
    <col min="1288" max="1536" width="9.140625" style="194"/>
    <col min="1537" max="1537" width="65.5703125" style="194" customWidth="1"/>
    <col min="1538" max="1538" width="6" style="194" customWidth="1"/>
    <col min="1539" max="1539" width="7" style="194" customWidth="1"/>
    <col min="1540" max="1541" width="15.42578125" style="194" customWidth="1"/>
    <col min="1542" max="1542" width="16" style="194" customWidth="1"/>
    <col min="1543" max="1543" width="16.7109375" style="194" customWidth="1"/>
    <col min="1544" max="1792" width="9.140625" style="194"/>
    <col min="1793" max="1793" width="65.5703125" style="194" customWidth="1"/>
    <col min="1794" max="1794" width="6" style="194" customWidth="1"/>
    <col min="1795" max="1795" width="7" style="194" customWidth="1"/>
    <col min="1796" max="1797" width="15.42578125" style="194" customWidth="1"/>
    <col min="1798" max="1798" width="16" style="194" customWidth="1"/>
    <col min="1799" max="1799" width="16.7109375" style="194" customWidth="1"/>
    <col min="1800" max="2048" width="9.140625" style="194"/>
    <col min="2049" max="2049" width="65.5703125" style="194" customWidth="1"/>
    <col min="2050" max="2050" width="6" style="194" customWidth="1"/>
    <col min="2051" max="2051" width="7" style="194" customWidth="1"/>
    <col min="2052" max="2053" width="15.42578125" style="194" customWidth="1"/>
    <col min="2054" max="2054" width="16" style="194" customWidth="1"/>
    <col min="2055" max="2055" width="16.7109375" style="194" customWidth="1"/>
    <col min="2056" max="2304" width="9.140625" style="194"/>
    <col min="2305" max="2305" width="65.5703125" style="194" customWidth="1"/>
    <col min="2306" max="2306" width="6" style="194" customWidth="1"/>
    <col min="2307" max="2307" width="7" style="194" customWidth="1"/>
    <col min="2308" max="2309" width="15.42578125" style="194" customWidth="1"/>
    <col min="2310" max="2310" width="16" style="194" customWidth="1"/>
    <col min="2311" max="2311" width="16.7109375" style="194" customWidth="1"/>
    <col min="2312" max="2560" width="9.140625" style="194"/>
    <col min="2561" max="2561" width="65.5703125" style="194" customWidth="1"/>
    <col min="2562" max="2562" width="6" style="194" customWidth="1"/>
    <col min="2563" max="2563" width="7" style="194" customWidth="1"/>
    <col min="2564" max="2565" width="15.42578125" style="194" customWidth="1"/>
    <col min="2566" max="2566" width="16" style="194" customWidth="1"/>
    <col min="2567" max="2567" width="16.7109375" style="194" customWidth="1"/>
    <col min="2568" max="2816" width="9.140625" style="194"/>
    <col min="2817" max="2817" width="65.5703125" style="194" customWidth="1"/>
    <col min="2818" max="2818" width="6" style="194" customWidth="1"/>
    <col min="2819" max="2819" width="7" style="194" customWidth="1"/>
    <col min="2820" max="2821" width="15.42578125" style="194" customWidth="1"/>
    <col min="2822" max="2822" width="16" style="194" customWidth="1"/>
    <col min="2823" max="2823" width="16.7109375" style="194" customWidth="1"/>
    <col min="2824" max="3072" width="9.140625" style="194"/>
    <col min="3073" max="3073" width="65.5703125" style="194" customWidth="1"/>
    <col min="3074" max="3074" width="6" style="194" customWidth="1"/>
    <col min="3075" max="3075" width="7" style="194" customWidth="1"/>
    <col min="3076" max="3077" width="15.42578125" style="194" customWidth="1"/>
    <col min="3078" max="3078" width="16" style="194" customWidth="1"/>
    <col min="3079" max="3079" width="16.7109375" style="194" customWidth="1"/>
    <col min="3080" max="3328" width="9.140625" style="194"/>
    <col min="3329" max="3329" width="65.5703125" style="194" customWidth="1"/>
    <col min="3330" max="3330" width="6" style="194" customWidth="1"/>
    <col min="3331" max="3331" width="7" style="194" customWidth="1"/>
    <col min="3332" max="3333" width="15.42578125" style="194" customWidth="1"/>
    <col min="3334" max="3334" width="16" style="194" customWidth="1"/>
    <col min="3335" max="3335" width="16.7109375" style="194" customWidth="1"/>
    <col min="3336" max="3584" width="9.140625" style="194"/>
    <col min="3585" max="3585" width="65.5703125" style="194" customWidth="1"/>
    <col min="3586" max="3586" width="6" style="194" customWidth="1"/>
    <col min="3587" max="3587" width="7" style="194" customWidth="1"/>
    <col min="3588" max="3589" width="15.42578125" style="194" customWidth="1"/>
    <col min="3590" max="3590" width="16" style="194" customWidth="1"/>
    <col min="3591" max="3591" width="16.7109375" style="194" customWidth="1"/>
    <col min="3592" max="3840" width="9.140625" style="194"/>
    <col min="3841" max="3841" width="65.5703125" style="194" customWidth="1"/>
    <col min="3842" max="3842" width="6" style="194" customWidth="1"/>
    <col min="3843" max="3843" width="7" style="194" customWidth="1"/>
    <col min="3844" max="3845" width="15.42578125" style="194" customWidth="1"/>
    <col min="3846" max="3846" width="16" style="194" customWidth="1"/>
    <col min="3847" max="3847" width="16.7109375" style="194" customWidth="1"/>
    <col min="3848" max="4096" width="9.140625" style="194"/>
    <col min="4097" max="4097" width="65.5703125" style="194" customWidth="1"/>
    <col min="4098" max="4098" width="6" style="194" customWidth="1"/>
    <col min="4099" max="4099" width="7" style="194" customWidth="1"/>
    <col min="4100" max="4101" width="15.42578125" style="194" customWidth="1"/>
    <col min="4102" max="4102" width="16" style="194" customWidth="1"/>
    <col min="4103" max="4103" width="16.7109375" style="194" customWidth="1"/>
    <col min="4104" max="4352" width="9.140625" style="194"/>
    <col min="4353" max="4353" width="65.5703125" style="194" customWidth="1"/>
    <col min="4354" max="4354" width="6" style="194" customWidth="1"/>
    <col min="4355" max="4355" width="7" style="194" customWidth="1"/>
    <col min="4356" max="4357" width="15.42578125" style="194" customWidth="1"/>
    <col min="4358" max="4358" width="16" style="194" customWidth="1"/>
    <col min="4359" max="4359" width="16.7109375" style="194" customWidth="1"/>
    <col min="4360" max="4608" width="9.140625" style="194"/>
    <col min="4609" max="4609" width="65.5703125" style="194" customWidth="1"/>
    <col min="4610" max="4610" width="6" style="194" customWidth="1"/>
    <col min="4611" max="4611" width="7" style="194" customWidth="1"/>
    <col min="4612" max="4613" width="15.42578125" style="194" customWidth="1"/>
    <col min="4614" max="4614" width="16" style="194" customWidth="1"/>
    <col min="4615" max="4615" width="16.7109375" style="194" customWidth="1"/>
    <col min="4616" max="4864" width="9.140625" style="194"/>
    <col min="4865" max="4865" width="65.5703125" style="194" customWidth="1"/>
    <col min="4866" max="4866" width="6" style="194" customWidth="1"/>
    <col min="4867" max="4867" width="7" style="194" customWidth="1"/>
    <col min="4868" max="4869" width="15.42578125" style="194" customWidth="1"/>
    <col min="4870" max="4870" width="16" style="194" customWidth="1"/>
    <col min="4871" max="4871" width="16.7109375" style="194" customWidth="1"/>
    <col min="4872" max="5120" width="9.140625" style="194"/>
    <col min="5121" max="5121" width="65.5703125" style="194" customWidth="1"/>
    <col min="5122" max="5122" width="6" style="194" customWidth="1"/>
    <col min="5123" max="5123" width="7" style="194" customWidth="1"/>
    <col min="5124" max="5125" width="15.42578125" style="194" customWidth="1"/>
    <col min="5126" max="5126" width="16" style="194" customWidth="1"/>
    <col min="5127" max="5127" width="16.7109375" style="194" customWidth="1"/>
    <col min="5128" max="5376" width="9.140625" style="194"/>
    <col min="5377" max="5377" width="65.5703125" style="194" customWidth="1"/>
    <col min="5378" max="5378" width="6" style="194" customWidth="1"/>
    <col min="5379" max="5379" width="7" style="194" customWidth="1"/>
    <col min="5380" max="5381" width="15.42578125" style="194" customWidth="1"/>
    <col min="5382" max="5382" width="16" style="194" customWidth="1"/>
    <col min="5383" max="5383" width="16.7109375" style="194" customWidth="1"/>
    <col min="5384" max="5632" width="9.140625" style="194"/>
    <col min="5633" max="5633" width="65.5703125" style="194" customWidth="1"/>
    <col min="5634" max="5634" width="6" style="194" customWidth="1"/>
    <col min="5635" max="5635" width="7" style="194" customWidth="1"/>
    <col min="5636" max="5637" width="15.42578125" style="194" customWidth="1"/>
    <col min="5638" max="5638" width="16" style="194" customWidth="1"/>
    <col min="5639" max="5639" width="16.7109375" style="194" customWidth="1"/>
    <col min="5640" max="5888" width="9.140625" style="194"/>
    <col min="5889" max="5889" width="65.5703125" style="194" customWidth="1"/>
    <col min="5890" max="5890" width="6" style="194" customWidth="1"/>
    <col min="5891" max="5891" width="7" style="194" customWidth="1"/>
    <col min="5892" max="5893" width="15.42578125" style="194" customWidth="1"/>
    <col min="5894" max="5894" width="16" style="194" customWidth="1"/>
    <col min="5895" max="5895" width="16.7109375" style="194" customWidth="1"/>
    <col min="5896" max="6144" width="9.140625" style="194"/>
    <col min="6145" max="6145" width="65.5703125" style="194" customWidth="1"/>
    <col min="6146" max="6146" width="6" style="194" customWidth="1"/>
    <col min="6147" max="6147" width="7" style="194" customWidth="1"/>
    <col min="6148" max="6149" width="15.42578125" style="194" customWidth="1"/>
    <col min="6150" max="6150" width="16" style="194" customWidth="1"/>
    <col min="6151" max="6151" width="16.7109375" style="194" customWidth="1"/>
    <col min="6152" max="6400" width="9.140625" style="194"/>
    <col min="6401" max="6401" width="65.5703125" style="194" customWidth="1"/>
    <col min="6402" max="6402" width="6" style="194" customWidth="1"/>
    <col min="6403" max="6403" width="7" style="194" customWidth="1"/>
    <col min="6404" max="6405" width="15.42578125" style="194" customWidth="1"/>
    <col min="6406" max="6406" width="16" style="194" customWidth="1"/>
    <col min="6407" max="6407" width="16.7109375" style="194" customWidth="1"/>
    <col min="6408" max="6656" width="9.140625" style="194"/>
    <col min="6657" max="6657" width="65.5703125" style="194" customWidth="1"/>
    <col min="6658" max="6658" width="6" style="194" customWidth="1"/>
    <col min="6659" max="6659" width="7" style="194" customWidth="1"/>
    <col min="6660" max="6661" width="15.42578125" style="194" customWidth="1"/>
    <col min="6662" max="6662" width="16" style="194" customWidth="1"/>
    <col min="6663" max="6663" width="16.7109375" style="194" customWidth="1"/>
    <col min="6664" max="6912" width="9.140625" style="194"/>
    <col min="6913" max="6913" width="65.5703125" style="194" customWidth="1"/>
    <col min="6914" max="6914" width="6" style="194" customWidth="1"/>
    <col min="6915" max="6915" width="7" style="194" customWidth="1"/>
    <col min="6916" max="6917" width="15.42578125" style="194" customWidth="1"/>
    <col min="6918" max="6918" width="16" style="194" customWidth="1"/>
    <col min="6919" max="6919" width="16.7109375" style="194" customWidth="1"/>
    <col min="6920" max="7168" width="9.140625" style="194"/>
    <col min="7169" max="7169" width="65.5703125" style="194" customWidth="1"/>
    <col min="7170" max="7170" width="6" style="194" customWidth="1"/>
    <col min="7171" max="7171" width="7" style="194" customWidth="1"/>
    <col min="7172" max="7173" width="15.42578125" style="194" customWidth="1"/>
    <col min="7174" max="7174" width="16" style="194" customWidth="1"/>
    <col min="7175" max="7175" width="16.7109375" style="194" customWidth="1"/>
    <col min="7176" max="7424" width="9.140625" style="194"/>
    <col min="7425" max="7425" width="65.5703125" style="194" customWidth="1"/>
    <col min="7426" max="7426" width="6" style="194" customWidth="1"/>
    <col min="7427" max="7427" width="7" style="194" customWidth="1"/>
    <col min="7428" max="7429" width="15.42578125" style="194" customWidth="1"/>
    <col min="7430" max="7430" width="16" style="194" customWidth="1"/>
    <col min="7431" max="7431" width="16.7109375" style="194" customWidth="1"/>
    <col min="7432" max="7680" width="9.140625" style="194"/>
    <col min="7681" max="7681" width="65.5703125" style="194" customWidth="1"/>
    <col min="7682" max="7682" width="6" style="194" customWidth="1"/>
    <col min="7683" max="7683" width="7" style="194" customWidth="1"/>
    <col min="7684" max="7685" width="15.42578125" style="194" customWidth="1"/>
    <col min="7686" max="7686" width="16" style="194" customWidth="1"/>
    <col min="7687" max="7687" width="16.7109375" style="194" customWidth="1"/>
    <col min="7688" max="7936" width="9.140625" style="194"/>
    <col min="7937" max="7937" width="65.5703125" style="194" customWidth="1"/>
    <col min="7938" max="7938" width="6" style="194" customWidth="1"/>
    <col min="7939" max="7939" width="7" style="194" customWidth="1"/>
    <col min="7940" max="7941" width="15.42578125" style="194" customWidth="1"/>
    <col min="7942" max="7942" width="16" style="194" customWidth="1"/>
    <col min="7943" max="7943" width="16.7109375" style="194" customWidth="1"/>
    <col min="7944" max="8192" width="9.140625" style="194"/>
    <col min="8193" max="8193" width="65.5703125" style="194" customWidth="1"/>
    <col min="8194" max="8194" width="6" style="194" customWidth="1"/>
    <col min="8195" max="8195" width="7" style="194" customWidth="1"/>
    <col min="8196" max="8197" width="15.42578125" style="194" customWidth="1"/>
    <col min="8198" max="8198" width="16" style="194" customWidth="1"/>
    <col min="8199" max="8199" width="16.7109375" style="194" customWidth="1"/>
    <col min="8200" max="8448" width="9.140625" style="194"/>
    <col min="8449" max="8449" width="65.5703125" style="194" customWidth="1"/>
    <col min="8450" max="8450" width="6" style="194" customWidth="1"/>
    <col min="8451" max="8451" width="7" style="194" customWidth="1"/>
    <col min="8452" max="8453" width="15.42578125" style="194" customWidth="1"/>
    <col min="8454" max="8454" width="16" style="194" customWidth="1"/>
    <col min="8455" max="8455" width="16.7109375" style="194" customWidth="1"/>
    <col min="8456" max="8704" width="9.140625" style="194"/>
    <col min="8705" max="8705" width="65.5703125" style="194" customWidth="1"/>
    <col min="8706" max="8706" width="6" style="194" customWidth="1"/>
    <col min="8707" max="8707" width="7" style="194" customWidth="1"/>
    <col min="8708" max="8709" width="15.42578125" style="194" customWidth="1"/>
    <col min="8710" max="8710" width="16" style="194" customWidth="1"/>
    <col min="8711" max="8711" width="16.7109375" style="194" customWidth="1"/>
    <col min="8712" max="8960" width="9.140625" style="194"/>
    <col min="8961" max="8961" width="65.5703125" style="194" customWidth="1"/>
    <col min="8962" max="8962" width="6" style="194" customWidth="1"/>
    <col min="8963" max="8963" width="7" style="194" customWidth="1"/>
    <col min="8964" max="8965" width="15.42578125" style="194" customWidth="1"/>
    <col min="8966" max="8966" width="16" style="194" customWidth="1"/>
    <col min="8967" max="8967" width="16.7109375" style="194" customWidth="1"/>
    <col min="8968" max="9216" width="9.140625" style="194"/>
    <col min="9217" max="9217" width="65.5703125" style="194" customWidth="1"/>
    <col min="9218" max="9218" width="6" style="194" customWidth="1"/>
    <col min="9219" max="9219" width="7" style="194" customWidth="1"/>
    <col min="9220" max="9221" width="15.42578125" style="194" customWidth="1"/>
    <col min="9222" max="9222" width="16" style="194" customWidth="1"/>
    <col min="9223" max="9223" width="16.7109375" style="194" customWidth="1"/>
    <col min="9224" max="9472" width="9.140625" style="194"/>
    <col min="9473" max="9473" width="65.5703125" style="194" customWidth="1"/>
    <col min="9474" max="9474" width="6" style="194" customWidth="1"/>
    <col min="9475" max="9475" width="7" style="194" customWidth="1"/>
    <col min="9476" max="9477" width="15.42578125" style="194" customWidth="1"/>
    <col min="9478" max="9478" width="16" style="194" customWidth="1"/>
    <col min="9479" max="9479" width="16.7109375" style="194" customWidth="1"/>
    <col min="9480" max="9728" width="9.140625" style="194"/>
    <col min="9729" max="9729" width="65.5703125" style="194" customWidth="1"/>
    <col min="9730" max="9730" width="6" style="194" customWidth="1"/>
    <col min="9731" max="9731" width="7" style="194" customWidth="1"/>
    <col min="9732" max="9733" width="15.42578125" style="194" customWidth="1"/>
    <col min="9734" max="9734" width="16" style="194" customWidth="1"/>
    <col min="9735" max="9735" width="16.7109375" style="194" customWidth="1"/>
    <col min="9736" max="9984" width="9.140625" style="194"/>
    <col min="9985" max="9985" width="65.5703125" style="194" customWidth="1"/>
    <col min="9986" max="9986" width="6" style="194" customWidth="1"/>
    <col min="9987" max="9987" width="7" style="194" customWidth="1"/>
    <col min="9988" max="9989" width="15.42578125" style="194" customWidth="1"/>
    <col min="9990" max="9990" width="16" style="194" customWidth="1"/>
    <col min="9991" max="9991" width="16.7109375" style="194" customWidth="1"/>
    <col min="9992" max="10240" width="9.140625" style="194"/>
    <col min="10241" max="10241" width="65.5703125" style="194" customWidth="1"/>
    <col min="10242" max="10242" width="6" style="194" customWidth="1"/>
    <col min="10243" max="10243" width="7" style="194" customWidth="1"/>
    <col min="10244" max="10245" width="15.42578125" style="194" customWidth="1"/>
    <col min="10246" max="10246" width="16" style="194" customWidth="1"/>
    <col min="10247" max="10247" width="16.7109375" style="194" customWidth="1"/>
    <col min="10248" max="10496" width="9.140625" style="194"/>
    <col min="10497" max="10497" width="65.5703125" style="194" customWidth="1"/>
    <col min="10498" max="10498" width="6" style="194" customWidth="1"/>
    <col min="10499" max="10499" width="7" style="194" customWidth="1"/>
    <col min="10500" max="10501" width="15.42578125" style="194" customWidth="1"/>
    <col min="10502" max="10502" width="16" style="194" customWidth="1"/>
    <col min="10503" max="10503" width="16.7109375" style="194" customWidth="1"/>
    <col min="10504" max="10752" width="9.140625" style="194"/>
    <col min="10753" max="10753" width="65.5703125" style="194" customWidth="1"/>
    <col min="10754" max="10754" width="6" style="194" customWidth="1"/>
    <col min="10755" max="10755" width="7" style="194" customWidth="1"/>
    <col min="10756" max="10757" width="15.42578125" style="194" customWidth="1"/>
    <col min="10758" max="10758" width="16" style="194" customWidth="1"/>
    <col min="10759" max="10759" width="16.7109375" style="194" customWidth="1"/>
    <col min="10760" max="11008" width="9.140625" style="194"/>
    <col min="11009" max="11009" width="65.5703125" style="194" customWidth="1"/>
    <col min="11010" max="11010" width="6" style="194" customWidth="1"/>
    <col min="11011" max="11011" width="7" style="194" customWidth="1"/>
    <col min="11012" max="11013" width="15.42578125" style="194" customWidth="1"/>
    <col min="11014" max="11014" width="16" style="194" customWidth="1"/>
    <col min="11015" max="11015" width="16.7109375" style="194" customWidth="1"/>
    <col min="11016" max="11264" width="9.140625" style="194"/>
    <col min="11265" max="11265" width="65.5703125" style="194" customWidth="1"/>
    <col min="11266" max="11266" width="6" style="194" customWidth="1"/>
    <col min="11267" max="11267" width="7" style="194" customWidth="1"/>
    <col min="11268" max="11269" width="15.42578125" style="194" customWidth="1"/>
    <col min="11270" max="11270" width="16" style="194" customWidth="1"/>
    <col min="11271" max="11271" width="16.7109375" style="194" customWidth="1"/>
    <col min="11272" max="11520" width="9.140625" style="194"/>
    <col min="11521" max="11521" width="65.5703125" style="194" customWidth="1"/>
    <col min="11522" max="11522" width="6" style="194" customWidth="1"/>
    <col min="11523" max="11523" width="7" style="194" customWidth="1"/>
    <col min="11524" max="11525" width="15.42578125" style="194" customWidth="1"/>
    <col min="11526" max="11526" width="16" style="194" customWidth="1"/>
    <col min="11527" max="11527" width="16.7109375" style="194" customWidth="1"/>
    <col min="11528" max="11776" width="9.140625" style="194"/>
    <col min="11777" max="11777" width="65.5703125" style="194" customWidth="1"/>
    <col min="11778" max="11778" width="6" style="194" customWidth="1"/>
    <col min="11779" max="11779" width="7" style="194" customWidth="1"/>
    <col min="11780" max="11781" width="15.42578125" style="194" customWidth="1"/>
    <col min="11782" max="11782" width="16" style="194" customWidth="1"/>
    <col min="11783" max="11783" width="16.7109375" style="194" customWidth="1"/>
    <col min="11784" max="12032" width="9.140625" style="194"/>
    <col min="12033" max="12033" width="65.5703125" style="194" customWidth="1"/>
    <col min="12034" max="12034" width="6" style="194" customWidth="1"/>
    <col min="12035" max="12035" width="7" style="194" customWidth="1"/>
    <col min="12036" max="12037" width="15.42578125" style="194" customWidth="1"/>
    <col min="12038" max="12038" width="16" style="194" customWidth="1"/>
    <col min="12039" max="12039" width="16.7109375" style="194" customWidth="1"/>
    <col min="12040" max="12288" width="9.140625" style="194"/>
    <col min="12289" max="12289" width="65.5703125" style="194" customWidth="1"/>
    <col min="12290" max="12290" width="6" style="194" customWidth="1"/>
    <col min="12291" max="12291" width="7" style="194" customWidth="1"/>
    <col min="12292" max="12293" width="15.42578125" style="194" customWidth="1"/>
    <col min="12294" max="12294" width="16" style="194" customWidth="1"/>
    <col min="12295" max="12295" width="16.7109375" style="194" customWidth="1"/>
    <col min="12296" max="12544" width="9.140625" style="194"/>
    <col min="12545" max="12545" width="65.5703125" style="194" customWidth="1"/>
    <col min="12546" max="12546" width="6" style="194" customWidth="1"/>
    <col min="12547" max="12547" width="7" style="194" customWidth="1"/>
    <col min="12548" max="12549" width="15.42578125" style="194" customWidth="1"/>
    <col min="12550" max="12550" width="16" style="194" customWidth="1"/>
    <col min="12551" max="12551" width="16.7109375" style="194" customWidth="1"/>
    <col min="12552" max="12800" width="9.140625" style="194"/>
    <col min="12801" max="12801" width="65.5703125" style="194" customWidth="1"/>
    <col min="12802" max="12802" width="6" style="194" customWidth="1"/>
    <col min="12803" max="12803" width="7" style="194" customWidth="1"/>
    <col min="12804" max="12805" width="15.42578125" style="194" customWidth="1"/>
    <col min="12806" max="12806" width="16" style="194" customWidth="1"/>
    <col min="12807" max="12807" width="16.7109375" style="194" customWidth="1"/>
    <col min="12808" max="13056" width="9.140625" style="194"/>
    <col min="13057" max="13057" width="65.5703125" style="194" customWidth="1"/>
    <col min="13058" max="13058" width="6" style="194" customWidth="1"/>
    <col min="13059" max="13059" width="7" style="194" customWidth="1"/>
    <col min="13060" max="13061" width="15.42578125" style="194" customWidth="1"/>
    <col min="13062" max="13062" width="16" style="194" customWidth="1"/>
    <col min="13063" max="13063" width="16.7109375" style="194" customWidth="1"/>
    <col min="13064" max="13312" width="9.140625" style="194"/>
    <col min="13313" max="13313" width="65.5703125" style="194" customWidth="1"/>
    <col min="13314" max="13314" width="6" style="194" customWidth="1"/>
    <col min="13315" max="13315" width="7" style="194" customWidth="1"/>
    <col min="13316" max="13317" width="15.42578125" style="194" customWidth="1"/>
    <col min="13318" max="13318" width="16" style="194" customWidth="1"/>
    <col min="13319" max="13319" width="16.7109375" style="194" customWidth="1"/>
    <col min="13320" max="13568" width="9.140625" style="194"/>
    <col min="13569" max="13569" width="65.5703125" style="194" customWidth="1"/>
    <col min="13570" max="13570" width="6" style="194" customWidth="1"/>
    <col min="13571" max="13571" width="7" style="194" customWidth="1"/>
    <col min="13572" max="13573" width="15.42578125" style="194" customWidth="1"/>
    <col min="13574" max="13574" width="16" style="194" customWidth="1"/>
    <col min="13575" max="13575" width="16.7109375" style="194" customWidth="1"/>
    <col min="13576" max="13824" width="9.140625" style="194"/>
    <col min="13825" max="13825" width="65.5703125" style="194" customWidth="1"/>
    <col min="13826" max="13826" width="6" style="194" customWidth="1"/>
    <col min="13827" max="13827" width="7" style="194" customWidth="1"/>
    <col min="13828" max="13829" width="15.42578125" style="194" customWidth="1"/>
    <col min="13830" max="13830" width="16" style="194" customWidth="1"/>
    <col min="13831" max="13831" width="16.7109375" style="194" customWidth="1"/>
    <col min="13832" max="14080" width="9.140625" style="194"/>
    <col min="14081" max="14081" width="65.5703125" style="194" customWidth="1"/>
    <col min="14082" max="14082" width="6" style="194" customWidth="1"/>
    <col min="14083" max="14083" width="7" style="194" customWidth="1"/>
    <col min="14084" max="14085" width="15.42578125" style="194" customWidth="1"/>
    <col min="14086" max="14086" width="16" style="194" customWidth="1"/>
    <col min="14087" max="14087" width="16.7109375" style="194" customWidth="1"/>
    <col min="14088" max="14336" width="9.140625" style="194"/>
    <col min="14337" max="14337" width="65.5703125" style="194" customWidth="1"/>
    <col min="14338" max="14338" width="6" style="194" customWidth="1"/>
    <col min="14339" max="14339" width="7" style="194" customWidth="1"/>
    <col min="14340" max="14341" width="15.42578125" style="194" customWidth="1"/>
    <col min="14342" max="14342" width="16" style="194" customWidth="1"/>
    <col min="14343" max="14343" width="16.7109375" style="194" customWidth="1"/>
    <col min="14344" max="14592" width="9.140625" style="194"/>
    <col min="14593" max="14593" width="65.5703125" style="194" customWidth="1"/>
    <col min="14594" max="14594" width="6" style="194" customWidth="1"/>
    <col min="14595" max="14595" width="7" style="194" customWidth="1"/>
    <col min="14596" max="14597" width="15.42578125" style="194" customWidth="1"/>
    <col min="14598" max="14598" width="16" style="194" customWidth="1"/>
    <col min="14599" max="14599" width="16.7109375" style="194" customWidth="1"/>
    <col min="14600" max="14848" width="9.140625" style="194"/>
    <col min="14849" max="14849" width="65.5703125" style="194" customWidth="1"/>
    <col min="14850" max="14850" width="6" style="194" customWidth="1"/>
    <col min="14851" max="14851" width="7" style="194" customWidth="1"/>
    <col min="14852" max="14853" width="15.42578125" style="194" customWidth="1"/>
    <col min="14854" max="14854" width="16" style="194" customWidth="1"/>
    <col min="14855" max="14855" width="16.7109375" style="194" customWidth="1"/>
    <col min="14856" max="15104" width="9.140625" style="194"/>
    <col min="15105" max="15105" width="65.5703125" style="194" customWidth="1"/>
    <col min="15106" max="15106" width="6" style="194" customWidth="1"/>
    <col min="15107" max="15107" width="7" style="194" customWidth="1"/>
    <col min="15108" max="15109" width="15.42578125" style="194" customWidth="1"/>
    <col min="15110" max="15110" width="16" style="194" customWidth="1"/>
    <col min="15111" max="15111" width="16.7109375" style="194" customWidth="1"/>
    <col min="15112" max="15360" width="9.140625" style="194"/>
    <col min="15361" max="15361" width="65.5703125" style="194" customWidth="1"/>
    <col min="15362" max="15362" width="6" style="194" customWidth="1"/>
    <col min="15363" max="15363" width="7" style="194" customWidth="1"/>
    <col min="15364" max="15365" width="15.42578125" style="194" customWidth="1"/>
    <col min="15366" max="15366" width="16" style="194" customWidth="1"/>
    <col min="15367" max="15367" width="16.7109375" style="194" customWidth="1"/>
    <col min="15368" max="15616" width="9.140625" style="194"/>
    <col min="15617" max="15617" width="65.5703125" style="194" customWidth="1"/>
    <col min="15618" max="15618" width="6" style="194" customWidth="1"/>
    <col min="15619" max="15619" width="7" style="194" customWidth="1"/>
    <col min="15620" max="15621" width="15.42578125" style="194" customWidth="1"/>
    <col min="15622" max="15622" width="16" style="194" customWidth="1"/>
    <col min="15623" max="15623" width="16.7109375" style="194" customWidth="1"/>
    <col min="15624" max="15872" width="9.140625" style="194"/>
    <col min="15873" max="15873" width="65.5703125" style="194" customWidth="1"/>
    <col min="15874" max="15874" width="6" style="194" customWidth="1"/>
    <col min="15875" max="15875" width="7" style="194" customWidth="1"/>
    <col min="15876" max="15877" width="15.42578125" style="194" customWidth="1"/>
    <col min="15878" max="15878" width="16" style="194" customWidth="1"/>
    <col min="15879" max="15879" width="16.7109375" style="194" customWidth="1"/>
    <col min="15880" max="16128" width="9.140625" style="194"/>
    <col min="16129" max="16129" width="65.5703125" style="194" customWidth="1"/>
    <col min="16130" max="16130" width="6" style="194" customWidth="1"/>
    <col min="16131" max="16131" width="7" style="194" customWidth="1"/>
    <col min="16132" max="16133" width="15.42578125" style="194" customWidth="1"/>
    <col min="16134" max="16134" width="16" style="194" customWidth="1"/>
    <col min="16135" max="16135" width="16.7109375" style="194" customWidth="1"/>
    <col min="16136" max="16384" width="9.140625" style="194"/>
  </cols>
  <sheetData>
    <row r="1" spans="1:8" ht="16.5" thickBot="1">
      <c r="A1" s="191" t="s">
        <v>233</v>
      </c>
      <c r="B1" s="191"/>
      <c r="C1" s="191"/>
      <c r="D1" s="191"/>
      <c r="E1" s="191"/>
      <c r="F1" s="192"/>
      <c r="G1" s="5" t="s">
        <v>1</v>
      </c>
      <c r="H1" s="193"/>
    </row>
    <row r="2" spans="1:8" ht="11.25" customHeight="1">
      <c r="A2" s="195"/>
      <c r="B2" s="196"/>
      <c r="C2" s="196"/>
      <c r="D2" s="196"/>
      <c r="F2" s="9" t="s">
        <v>3</v>
      </c>
      <c r="G2" s="10" t="s">
        <v>234</v>
      </c>
      <c r="H2" s="193"/>
    </row>
    <row r="3" spans="1:8" ht="11.25" customHeight="1">
      <c r="A3" s="6"/>
      <c r="B3" s="20" t="str">
        <f>"на "&amp;TEXT(надату,"[$-F800]ДДДД, ММММ ДД, ГГГГ")</f>
        <v>на 1 января 2012 г.</v>
      </c>
      <c r="C3" s="27"/>
      <c r="D3" s="27"/>
      <c r="F3" s="9" t="s">
        <v>6</v>
      </c>
      <c r="G3" s="13">
        <f>надату</f>
        <v>40909</v>
      </c>
      <c r="H3" s="193"/>
    </row>
    <row r="4" spans="1:8" ht="11.25" customHeight="1">
      <c r="A4" s="6" t="s">
        <v>2</v>
      </c>
      <c r="B4" s="198" t="s">
        <v>513</v>
      </c>
      <c r="C4" s="198"/>
      <c r="D4" s="198"/>
      <c r="E4" s="198"/>
      <c r="F4" s="9" t="s">
        <v>8</v>
      </c>
      <c r="G4" s="14" t="s">
        <v>518</v>
      </c>
      <c r="H4" s="193"/>
    </row>
    <row r="5" spans="1:8" ht="11.25" customHeight="1">
      <c r="A5" s="6" t="s">
        <v>5</v>
      </c>
      <c r="B5" s="198"/>
      <c r="C5" s="198"/>
      <c r="D5" s="198"/>
      <c r="E5" s="198"/>
      <c r="F5" s="9"/>
      <c r="G5" s="14"/>
      <c r="H5" s="193"/>
    </row>
    <row r="6" spans="1:8" ht="11.25" customHeight="1">
      <c r="A6" s="6" t="s">
        <v>7</v>
      </c>
      <c r="B6" s="198" t="s">
        <v>515</v>
      </c>
      <c r="C6" s="198"/>
      <c r="D6" s="198"/>
      <c r="E6" s="198"/>
      <c r="F6" s="9" t="s">
        <v>11</v>
      </c>
      <c r="G6" s="14" t="s">
        <v>516</v>
      </c>
      <c r="H6" s="193"/>
    </row>
    <row r="7" spans="1:8" ht="11.25" customHeight="1">
      <c r="A7" s="6" t="s">
        <v>235</v>
      </c>
      <c r="B7" s="199"/>
      <c r="C7" s="199"/>
      <c r="D7" s="199"/>
      <c r="E7" s="199"/>
      <c r="F7" s="9" t="s">
        <v>8</v>
      </c>
      <c r="G7" s="14" t="s">
        <v>517</v>
      </c>
      <c r="H7" s="18"/>
    </row>
    <row r="8" spans="1:8" ht="11.25" customHeight="1">
      <c r="A8" s="6" t="s">
        <v>236</v>
      </c>
      <c r="B8" s="198" t="s">
        <v>514</v>
      </c>
      <c r="C8" s="198"/>
      <c r="D8" s="198"/>
      <c r="E8" s="198"/>
      <c r="F8" s="9" t="s">
        <v>15</v>
      </c>
      <c r="G8" s="14" t="s">
        <v>442</v>
      </c>
      <c r="H8" s="193"/>
    </row>
    <row r="9" spans="1:8" ht="11.25" customHeight="1">
      <c r="A9" s="20" t="s">
        <v>13</v>
      </c>
      <c r="B9" s="200"/>
      <c r="C9" s="200"/>
      <c r="D9" s="200"/>
      <c r="E9" s="200"/>
      <c r="F9" s="9"/>
      <c r="G9" s="14"/>
    </row>
    <row r="10" spans="1:8" ht="11.25" customHeight="1" thickBot="1">
      <c r="A10" s="30" t="s">
        <v>237</v>
      </c>
      <c r="B10" s="200"/>
      <c r="C10" s="200"/>
      <c r="D10" s="200"/>
      <c r="E10" s="200"/>
      <c r="F10" s="9" t="s">
        <v>16</v>
      </c>
      <c r="G10" s="201" t="s">
        <v>17</v>
      </c>
    </row>
    <row r="11" spans="1:8" ht="11.25" customHeight="1">
      <c r="A11" s="202"/>
      <c r="B11" s="200"/>
      <c r="C11" s="200"/>
      <c r="D11" s="200"/>
      <c r="E11" s="200"/>
      <c r="F11" s="200"/>
      <c r="G11" s="200"/>
    </row>
    <row r="12" spans="1:8" s="27" customFormat="1" ht="11.25" customHeight="1">
      <c r="A12" s="203" t="s">
        <v>238</v>
      </c>
      <c r="B12" s="204" t="s">
        <v>19</v>
      </c>
      <c r="C12" s="204" t="s">
        <v>239</v>
      </c>
      <c r="D12" s="204" t="s">
        <v>22</v>
      </c>
      <c r="E12" s="204" t="s">
        <v>23</v>
      </c>
      <c r="F12" s="205" t="s">
        <v>240</v>
      </c>
      <c r="G12" s="206" t="s">
        <v>241</v>
      </c>
    </row>
    <row r="13" spans="1:8" s="27" customFormat="1" ht="33.75" customHeight="1">
      <c r="A13" s="207"/>
      <c r="B13" s="208"/>
      <c r="C13" s="208"/>
      <c r="D13" s="208"/>
      <c r="E13" s="208"/>
      <c r="F13" s="209"/>
      <c r="G13" s="210"/>
    </row>
    <row r="14" spans="1:8" s="27" customFormat="1" ht="6" customHeight="1">
      <c r="A14" s="211"/>
      <c r="B14" s="212"/>
      <c r="C14" s="212"/>
      <c r="D14" s="212"/>
      <c r="E14" s="212"/>
      <c r="F14" s="213"/>
      <c r="G14" s="214"/>
    </row>
    <row r="15" spans="1:8" s="27" customFormat="1" ht="12" thickBot="1">
      <c r="A15" s="215">
        <v>1</v>
      </c>
      <c r="B15" s="41">
        <v>2</v>
      </c>
      <c r="C15" s="41">
        <v>3</v>
      </c>
      <c r="D15" s="216">
        <v>4</v>
      </c>
      <c r="E15" s="217" t="s">
        <v>242</v>
      </c>
      <c r="F15" s="217" t="s">
        <v>243</v>
      </c>
      <c r="G15" s="218" t="s">
        <v>244</v>
      </c>
    </row>
    <row r="16" spans="1:8" s="27" customFormat="1" ht="25.5" customHeight="1">
      <c r="A16" s="219" t="s">
        <v>245</v>
      </c>
      <c r="B16" s="220" t="s">
        <v>29</v>
      </c>
      <c r="C16" s="221" t="s">
        <v>99</v>
      </c>
      <c r="D16" s="222">
        <f>D17+D18+D19+D20+D23+D30+D35</f>
        <v>447090.82</v>
      </c>
      <c r="E16" s="222">
        <f>E17+E18+E19+E20+E23+E30+E35</f>
        <v>8678367.4199999999</v>
      </c>
      <c r="F16" s="222">
        <f>F17+F18+F19+F20+F23+F30+F35</f>
        <v>0</v>
      </c>
      <c r="G16" s="223">
        <f>D16+E16+F16</f>
        <v>9125458.2400000002</v>
      </c>
    </row>
    <row r="17" spans="1:7" s="27" customFormat="1" ht="15.95" customHeight="1">
      <c r="A17" s="224" t="s">
        <v>246</v>
      </c>
      <c r="B17" s="86" t="s">
        <v>49</v>
      </c>
      <c r="C17" s="225" t="s">
        <v>247</v>
      </c>
      <c r="D17" s="226"/>
      <c r="E17" s="227"/>
      <c r="F17" s="228"/>
      <c r="G17" s="223">
        <f>D17+E17+F17</f>
        <v>0</v>
      </c>
    </row>
    <row r="18" spans="1:7" s="27" customFormat="1" ht="15.95" customHeight="1">
      <c r="A18" s="224" t="s">
        <v>248</v>
      </c>
      <c r="B18" s="86" t="s">
        <v>59</v>
      </c>
      <c r="C18" s="225" t="s">
        <v>249</v>
      </c>
      <c r="D18" s="226"/>
      <c r="E18" s="227">
        <f>1972810.55</f>
        <v>1972810.55</v>
      </c>
      <c r="F18" s="228"/>
      <c r="G18" s="223">
        <f t="shared" ref="G18:G35" si="0">D18+E18+F18</f>
        <v>1972810.55</v>
      </c>
    </row>
    <row r="19" spans="1:7" s="27" customFormat="1" ht="15.95" customHeight="1">
      <c r="A19" s="224" t="s">
        <v>250</v>
      </c>
      <c r="B19" s="86" t="s">
        <v>67</v>
      </c>
      <c r="C19" s="225" t="s">
        <v>251</v>
      </c>
      <c r="D19" s="228"/>
      <c r="E19" s="228"/>
      <c r="F19" s="228"/>
      <c r="G19" s="223">
        <f t="shared" si="0"/>
        <v>0</v>
      </c>
    </row>
    <row r="20" spans="1:7" s="27" customFormat="1" ht="15.95" customHeight="1">
      <c r="A20" s="229" t="s">
        <v>252</v>
      </c>
      <c r="B20" s="86" t="s">
        <v>75</v>
      </c>
      <c r="C20" s="225" t="s">
        <v>107</v>
      </c>
      <c r="D20" s="230">
        <f>D21+D22</f>
        <v>0</v>
      </c>
      <c r="E20" s="230">
        <f>E21+E22</f>
        <v>0</v>
      </c>
      <c r="F20" s="230">
        <f>F21+F22</f>
        <v>0</v>
      </c>
      <c r="G20" s="223">
        <f t="shared" si="0"/>
        <v>0</v>
      </c>
    </row>
    <row r="21" spans="1:7" s="27" customFormat="1" ht="35.25" customHeight="1">
      <c r="A21" s="231" t="s">
        <v>253</v>
      </c>
      <c r="B21" s="95" t="s">
        <v>79</v>
      </c>
      <c r="C21" s="225" t="s">
        <v>254</v>
      </c>
      <c r="D21" s="232"/>
      <c r="E21" s="77"/>
      <c r="F21" s="77"/>
      <c r="G21" s="223">
        <f t="shared" si="0"/>
        <v>0</v>
      </c>
    </row>
    <row r="22" spans="1:7" s="27" customFormat="1" ht="15" customHeight="1">
      <c r="A22" s="233" t="s">
        <v>255</v>
      </c>
      <c r="B22" s="86" t="s">
        <v>81</v>
      </c>
      <c r="C22" s="225" t="s">
        <v>256</v>
      </c>
      <c r="D22" s="234"/>
      <c r="E22" s="77"/>
      <c r="F22" s="77"/>
      <c r="G22" s="223">
        <f t="shared" si="0"/>
        <v>0</v>
      </c>
    </row>
    <row r="23" spans="1:7" s="27" customFormat="1" ht="15.95" customHeight="1">
      <c r="A23" s="224" t="s">
        <v>257</v>
      </c>
      <c r="B23" s="86" t="s">
        <v>89</v>
      </c>
      <c r="C23" s="225" t="s">
        <v>110</v>
      </c>
      <c r="D23" s="230">
        <f>D25+D26+D29</f>
        <v>0</v>
      </c>
      <c r="E23" s="230">
        <f>E25+E26+E29</f>
        <v>0</v>
      </c>
      <c r="F23" s="230">
        <f>F25+F26+F29</f>
        <v>0</v>
      </c>
      <c r="G23" s="223">
        <f>D23+E23+F23</f>
        <v>0</v>
      </c>
    </row>
    <row r="24" spans="1:7" s="27" customFormat="1" ht="11.25">
      <c r="A24" s="235" t="s">
        <v>258</v>
      </c>
      <c r="B24" s="236"/>
      <c r="C24" s="237"/>
      <c r="D24" s="238"/>
      <c r="E24" s="170"/>
      <c r="F24" s="170"/>
      <c r="G24" s="239">
        <f t="shared" si="0"/>
        <v>0</v>
      </c>
    </row>
    <row r="25" spans="1:7" s="27" customFormat="1" ht="11.25">
      <c r="A25" s="240" t="s">
        <v>259</v>
      </c>
      <c r="B25" s="95" t="s">
        <v>91</v>
      </c>
      <c r="C25" s="225" t="s">
        <v>112</v>
      </c>
      <c r="D25" s="241"/>
      <c r="E25" s="228"/>
      <c r="F25" s="228"/>
      <c r="G25" s="242"/>
    </row>
    <row r="26" spans="1:7" s="27" customFormat="1" ht="15" customHeight="1">
      <c r="A26" s="240" t="s">
        <v>260</v>
      </c>
      <c r="B26" s="86" t="s">
        <v>93</v>
      </c>
      <c r="C26" s="225" t="s">
        <v>114</v>
      </c>
      <c r="D26" s="234">
        <f>D27+D28</f>
        <v>0</v>
      </c>
      <c r="E26" s="234">
        <f>E27+E28</f>
        <v>0</v>
      </c>
      <c r="F26" s="234">
        <f>F27+F28</f>
        <v>0</v>
      </c>
      <c r="G26" s="223">
        <f t="shared" si="0"/>
        <v>0</v>
      </c>
    </row>
    <row r="27" spans="1:7" s="27" customFormat="1" ht="24" customHeight="1">
      <c r="A27" s="243" t="s">
        <v>261</v>
      </c>
      <c r="B27" s="86" t="s">
        <v>95</v>
      </c>
      <c r="C27" s="225" t="s">
        <v>114</v>
      </c>
      <c r="D27" s="226"/>
      <c r="E27" s="227"/>
      <c r="F27" s="228"/>
      <c r="G27" s="223">
        <f t="shared" si="0"/>
        <v>0</v>
      </c>
    </row>
    <row r="28" spans="1:7" s="27" customFormat="1" ht="15" customHeight="1">
      <c r="A28" s="240" t="s">
        <v>262</v>
      </c>
      <c r="B28" s="86" t="s">
        <v>263</v>
      </c>
      <c r="C28" s="225" t="s">
        <v>114</v>
      </c>
      <c r="D28" s="234"/>
      <c r="E28" s="228"/>
      <c r="F28" s="228"/>
      <c r="G28" s="223">
        <f t="shared" si="0"/>
        <v>0</v>
      </c>
    </row>
    <row r="29" spans="1:7" s="27" customFormat="1" ht="15.75" customHeight="1">
      <c r="A29" s="240" t="s">
        <v>264</v>
      </c>
      <c r="B29" s="86" t="s">
        <v>265</v>
      </c>
      <c r="C29" s="225" t="s">
        <v>116</v>
      </c>
      <c r="D29" s="226"/>
      <c r="E29" s="227"/>
      <c r="F29" s="228"/>
      <c r="G29" s="223">
        <f t="shared" si="0"/>
        <v>0</v>
      </c>
    </row>
    <row r="30" spans="1:7" s="27" customFormat="1" ht="15.75" customHeight="1">
      <c r="A30" s="229" t="s">
        <v>266</v>
      </c>
      <c r="B30" s="236" t="s">
        <v>99</v>
      </c>
      <c r="C30" s="244" t="s">
        <v>267</v>
      </c>
      <c r="D30" s="232">
        <f>D31+D32+D33+D34</f>
        <v>447090.82</v>
      </c>
      <c r="E30" s="232">
        <f>E31+E32+E33+E34</f>
        <v>6705556.8700000001</v>
      </c>
      <c r="F30" s="232">
        <f>F31+F32+F33+F34</f>
        <v>0</v>
      </c>
      <c r="G30" s="223">
        <f t="shared" si="0"/>
        <v>7152647.6900000004</v>
      </c>
    </row>
    <row r="31" spans="1:7" s="27" customFormat="1" ht="29.25" customHeight="1">
      <c r="A31" s="245" t="s">
        <v>268</v>
      </c>
      <c r="B31" s="236" t="s">
        <v>101</v>
      </c>
      <c r="C31" s="244" t="s">
        <v>267</v>
      </c>
      <c r="D31" s="246"/>
      <c r="E31" s="133">
        <v>6705556.8700000001</v>
      </c>
      <c r="F31" s="77"/>
      <c r="G31" s="223">
        <f t="shared" si="0"/>
        <v>6705556.8700000001</v>
      </c>
    </row>
    <row r="32" spans="1:7" s="27" customFormat="1" ht="15.75" customHeight="1">
      <c r="A32" s="233" t="s">
        <v>269</v>
      </c>
      <c r="B32" s="236" t="s">
        <v>270</v>
      </c>
      <c r="C32" s="244" t="s">
        <v>267</v>
      </c>
      <c r="D32" s="246">
        <f>448290.82-1200</f>
        <v>447090.82</v>
      </c>
      <c r="E32" s="133"/>
      <c r="F32" s="77"/>
      <c r="G32" s="223">
        <f t="shared" si="0"/>
        <v>447090.82</v>
      </c>
    </row>
    <row r="33" spans="1:7" s="27" customFormat="1" ht="15.75" customHeight="1">
      <c r="A33" s="233" t="s">
        <v>271</v>
      </c>
      <c r="B33" s="236" t="s">
        <v>272</v>
      </c>
      <c r="C33" s="244" t="s">
        <v>267</v>
      </c>
      <c r="D33" s="246"/>
      <c r="E33" s="133"/>
      <c r="F33" s="77"/>
      <c r="G33" s="223">
        <f t="shared" si="0"/>
        <v>0</v>
      </c>
    </row>
    <row r="34" spans="1:7" s="27" customFormat="1" ht="15.75" customHeight="1">
      <c r="A34" s="229" t="s">
        <v>273</v>
      </c>
      <c r="B34" s="236" t="s">
        <v>274</v>
      </c>
      <c r="C34" s="244" t="s">
        <v>267</v>
      </c>
      <c r="D34" s="246"/>
      <c r="E34" s="133"/>
      <c r="F34" s="77"/>
      <c r="G34" s="223">
        <f t="shared" si="0"/>
        <v>0</v>
      </c>
    </row>
    <row r="35" spans="1:7" s="27" customFormat="1" ht="15" customHeight="1" thickBot="1">
      <c r="A35" s="229" t="s">
        <v>275</v>
      </c>
      <c r="B35" s="247" t="s">
        <v>276</v>
      </c>
      <c r="C35" s="248" t="s">
        <v>249</v>
      </c>
      <c r="D35" s="249"/>
      <c r="E35" s="250"/>
      <c r="F35" s="251"/>
      <c r="G35" s="252">
        <f t="shared" si="0"/>
        <v>0</v>
      </c>
    </row>
    <row r="36" spans="1:7" s="27" customFormat="1" ht="12" customHeight="1">
      <c r="A36" s="253"/>
      <c r="B36" s="117"/>
      <c r="C36" s="117"/>
      <c r="D36" s="117"/>
      <c r="E36" s="117"/>
      <c r="F36" s="117"/>
      <c r="G36" s="117"/>
    </row>
    <row r="37" spans="1:7" s="27" customFormat="1" ht="11.25" customHeight="1">
      <c r="A37" s="203" t="s">
        <v>238</v>
      </c>
      <c r="B37" s="204" t="s">
        <v>19</v>
      </c>
      <c r="C37" s="204" t="s">
        <v>239</v>
      </c>
      <c r="D37" s="204" t="s">
        <v>22</v>
      </c>
      <c r="E37" s="204" t="s">
        <v>23</v>
      </c>
      <c r="F37" s="205" t="s">
        <v>240</v>
      </c>
      <c r="G37" s="206" t="s">
        <v>241</v>
      </c>
    </row>
    <row r="38" spans="1:7" s="27" customFormat="1" ht="11.25">
      <c r="A38" s="207"/>
      <c r="B38" s="208"/>
      <c r="C38" s="208"/>
      <c r="D38" s="208"/>
      <c r="E38" s="208"/>
      <c r="F38" s="209"/>
      <c r="G38" s="210"/>
    </row>
    <row r="39" spans="1:7" s="27" customFormat="1" ht="11.25">
      <c r="A39" s="211"/>
      <c r="B39" s="212"/>
      <c r="C39" s="212"/>
      <c r="D39" s="212"/>
      <c r="E39" s="212"/>
      <c r="F39" s="213"/>
      <c r="G39" s="214"/>
    </row>
    <row r="40" spans="1:7" s="27" customFormat="1" ht="11.1" customHeight="1" thickBot="1">
      <c r="A40" s="215">
        <v>1</v>
      </c>
      <c r="B40" s="41">
        <v>2</v>
      </c>
      <c r="C40" s="41">
        <v>3</v>
      </c>
      <c r="D40" s="216">
        <v>4</v>
      </c>
      <c r="E40" s="217" t="s">
        <v>242</v>
      </c>
      <c r="F40" s="217" t="s">
        <v>243</v>
      </c>
      <c r="G40" s="218" t="s">
        <v>244</v>
      </c>
    </row>
    <row r="41" spans="1:7" s="27" customFormat="1" ht="27.75" customHeight="1">
      <c r="A41" s="254" t="s">
        <v>277</v>
      </c>
      <c r="B41" s="220" t="s">
        <v>107</v>
      </c>
      <c r="C41" s="255" t="s">
        <v>278</v>
      </c>
      <c r="D41" s="256">
        <f>D42+D47+D55+D59+D63+D66+D75+D80+D69</f>
        <v>447090.82</v>
      </c>
      <c r="E41" s="256">
        <f>E42+E47+E55+E59+E63+E66+E75+E80+E69</f>
        <v>8226103.4100000001</v>
      </c>
      <c r="F41" s="256">
        <f>F42+F47+F55+F59+F63+F66+F75+F80+F69</f>
        <v>0</v>
      </c>
      <c r="G41" s="223">
        <f>D41+E41+F41</f>
        <v>8673194.2300000004</v>
      </c>
    </row>
    <row r="42" spans="1:7" s="27" customFormat="1" ht="15" customHeight="1">
      <c r="A42" s="257" t="s">
        <v>279</v>
      </c>
      <c r="B42" s="86" t="s">
        <v>280</v>
      </c>
      <c r="C42" s="258" t="s">
        <v>130</v>
      </c>
      <c r="D42" s="259">
        <f>D44+D45+D46</f>
        <v>417657.82</v>
      </c>
      <c r="E42" s="259">
        <f>E44+E45+E46</f>
        <v>3809977.8200000003</v>
      </c>
      <c r="F42" s="259">
        <f>F44+F45+F46</f>
        <v>0</v>
      </c>
      <c r="G42" s="223">
        <f>D42+E42+F42</f>
        <v>4227635.6400000006</v>
      </c>
    </row>
    <row r="43" spans="1:7" s="27" customFormat="1" ht="11.25">
      <c r="A43" s="235" t="s">
        <v>281</v>
      </c>
      <c r="B43" s="236"/>
      <c r="C43" s="260"/>
      <c r="D43" s="261"/>
      <c r="E43" s="262"/>
      <c r="F43" s="169"/>
      <c r="G43" s="263"/>
    </row>
    <row r="44" spans="1:7" s="27" customFormat="1" ht="11.25">
      <c r="A44" s="240" t="s">
        <v>282</v>
      </c>
      <c r="B44" s="95" t="s">
        <v>283</v>
      </c>
      <c r="C44" s="264" t="s">
        <v>132</v>
      </c>
      <c r="D44" s="227">
        <v>323358.65000000002</v>
      </c>
      <c r="E44" s="227">
        <v>3022276.31</v>
      </c>
      <c r="F44" s="241"/>
      <c r="G44" s="265">
        <f>D44+E44+F44</f>
        <v>3345634.96</v>
      </c>
    </row>
    <row r="45" spans="1:7" s="27" customFormat="1" ht="15" customHeight="1">
      <c r="A45" s="266" t="s">
        <v>284</v>
      </c>
      <c r="B45" s="267">
        <v>162</v>
      </c>
      <c r="C45" s="268" t="s">
        <v>134</v>
      </c>
      <c r="D45" s="133">
        <v>14400</v>
      </c>
      <c r="E45" s="227"/>
      <c r="F45" s="241"/>
      <c r="G45" s="223">
        <f t="shared" ref="G45:G64" si="1">D45+E45+F45</f>
        <v>14400</v>
      </c>
    </row>
    <row r="46" spans="1:7" s="27" customFormat="1" ht="15" customHeight="1">
      <c r="A46" s="269" t="s">
        <v>285</v>
      </c>
      <c r="B46" s="95" t="s">
        <v>286</v>
      </c>
      <c r="C46" s="264" t="s">
        <v>136</v>
      </c>
      <c r="D46" s="227">
        <v>79899.17</v>
      </c>
      <c r="E46" s="227">
        <v>787701.51</v>
      </c>
      <c r="F46" s="241"/>
      <c r="G46" s="223">
        <f t="shared" si="1"/>
        <v>867600.68</v>
      </c>
    </row>
    <row r="47" spans="1:7" s="27" customFormat="1" ht="12" customHeight="1">
      <c r="A47" s="224" t="s">
        <v>287</v>
      </c>
      <c r="B47" s="86" t="s">
        <v>110</v>
      </c>
      <c r="C47" s="258" t="s">
        <v>288</v>
      </c>
      <c r="D47" s="259">
        <f>D49+D50+D51+D52+D53+D54</f>
        <v>0</v>
      </c>
      <c r="E47" s="259">
        <f>E49+E50+E51+E52+E53+E54</f>
        <v>1896783.27</v>
      </c>
      <c r="F47" s="259">
        <f>F49+F50+F51+F52+F53+F54</f>
        <v>0</v>
      </c>
      <c r="G47" s="223">
        <f t="shared" si="1"/>
        <v>1896783.27</v>
      </c>
    </row>
    <row r="48" spans="1:7" s="27" customFormat="1" ht="12" customHeight="1">
      <c r="A48" s="235" t="s">
        <v>281</v>
      </c>
      <c r="B48" s="236"/>
      <c r="C48" s="260"/>
      <c r="D48" s="270"/>
      <c r="E48" s="170"/>
      <c r="F48" s="169"/>
      <c r="G48" s="263">
        <f t="shared" si="1"/>
        <v>0</v>
      </c>
    </row>
    <row r="49" spans="1:7" s="27" customFormat="1" ht="10.5" customHeight="1">
      <c r="A49" s="240" t="s">
        <v>289</v>
      </c>
      <c r="B49" s="95" t="s">
        <v>112</v>
      </c>
      <c r="C49" s="258" t="s">
        <v>290</v>
      </c>
      <c r="D49" s="227"/>
      <c r="E49" s="227">
        <v>22519.07</v>
      </c>
      <c r="F49" s="241"/>
      <c r="G49" s="265">
        <f t="shared" si="1"/>
        <v>22519.07</v>
      </c>
    </row>
    <row r="50" spans="1:7" s="27" customFormat="1" ht="14.1" customHeight="1">
      <c r="A50" s="240" t="s">
        <v>291</v>
      </c>
      <c r="B50" s="86" t="s">
        <v>114</v>
      </c>
      <c r="C50" s="258" t="s">
        <v>292</v>
      </c>
      <c r="D50" s="133"/>
      <c r="E50" s="133"/>
      <c r="F50" s="234"/>
      <c r="G50" s="223">
        <f t="shared" si="1"/>
        <v>0</v>
      </c>
    </row>
    <row r="51" spans="1:7" s="27" customFormat="1" ht="14.1" customHeight="1">
      <c r="A51" s="240" t="s">
        <v>293</v>
      </c>
      <c r="B51" s="86" t="s">
        <v>116</v>
      </c>
      <c r="C51" s="258" t="s">
        <v>294</v>
      </c>
      <c r="D51" s="133"/>
      <c r="E51" s="133">
        <v>636208.82999999996</v>
      </c>
      <c r="F51" s="234"/>
      <c r="G51" s="223">
        <f t="shared" si="1"/>
        <v>636208.82999999996</v>
      </c>
    </row>
    <row r="52" spans="1:7" s="27" customFormat="1" ht="14.1" customHeight="1">
      <c r="A52" s="240" t="s">
        <v>295</v>
      </c>
      <c r="B52" s="86" t="s">
        <v>118</v>
      </c>
      <c r="C52" s="258" t="s">
        <v>296</v>
      </c>
      <c r="D52" s="133"/>
      <c r="E52" s="133"/>
      <c r="F52" s="234"/>
      <c r="G52" s="223">
        <f t="shared" si="1"/>
        <v>0</v>
      </c>
    </row>
    <row r="53" spans="1:7" s="27" customFormat="1" ht="14.1" customHeight="1">
      <c r="A53" s="240" t="s">
        <v>297</v>
      </c>
      <c r="B53" s="86" t="s">
        <v>120</v>
      </c>
      <c r="C53" s="258" t="s">
        <v>298</v>
      </c>
      <c r="D53" s="133"/>
      <c r="E53" s="133">
        <v>28668.29</v>
      </c>
      <c r="F53" s="234"/>
      <c r="G53" s="223">
        <f t="shared" si="1"/>
        <v>28668.29</v>
      </c>
    </row>
    <row r="54" spans="1:7" s="27" customFormat="1" ht="14.1" customHeight="1">
      <c r="A54" s="240" t="s">
        <v>299</v>
      </c>
      <c r="B54" s="86" t="s">
        <v>122</v>
      </c>
      <c r="C54" s="258" t="s">
        <v>300</v>
      </c>
      <c r="D54" s="133"/>
      <c r="E54" s="133">
        <v>1209387.08</v>
      </c>
      <c r="F54" s="226"/>
      <c r="G54" s="223">
        <f t="shared" si="1"/>
        <v>1209387.08</v>
      </c>
    </row>
    <row r="55" spans="1:7" s="27" customFormat="1" ht="14.1" customHeight="1">
      <c r="A55" s="271" t="s">
        <v>301</v>
      </c>
      <c r="B55" s="236" t="s">
        <v>302</v>
      </c>
      <c r="C55" s="260" t="s">
        <v>138</v>
      </c>
      <c r="D55" s="270">
        <f>D57+D58</f>
        <v>0</v>
      </c>
      <c r="E55" s="270">
        <f>E57+E58</f>
        <v>0</v>
      </c>
      <c r="F55" s="270">
        <f>F57+F58</f>
        <v>0</v>
      </c>
      <c r="G55" s="223">
        <f t="shared" si="1"/>
        <v>0</v>
      </c>
    </row>
    <row r="56" spans="1:7" s="27" customFormat="1" ht="11.25">
      <c r="A56" s="272" t="s">
        <v>281</v>
      </c>
      <c r="B56" s="236"/>
      <c r="C56" s="273"/>
      <c r="D56" s="270"/>
      <c r="E56" s="270"/>
      <c r="F56" s="238"/>
      <c r="G56" s="263">
        <f t="shared" si="1"/>
        <v>0</v>
      </c>
    </row>
    <row r="57" spans="1:7" s="27" customFormat="1" ht="11.25" customHeight="1">
      <c r="A57" s="274" t="s">
        <v>303</v>
      </c>
      <c r="B57" s="95" t="s">
        <v>304</v>
      </c>
      <c r="C57" s="258" t="s">
        <v>305</v>
      </c>
      <c r="D57" s="228"/>
      <c r="E57" s="228"/>
      <c r="F57" s="241"/>
      <c r="G57" s="265">
        <f t="shared" si="1"/>
        <v>0</v>
      </c>
    </row>
    <row r="58" spans="1:7" s="27" customFormat="1" ht="12" customHeight="1">
      <c r="A58" s="274" t="s">
        <v>306</v>
      </c>
      <c r="B58" s="86" t="s">
        <v>307</v>
      </c>
      <c r="C58" s="258" t="s">
        <v>308</v>
      </c>
      <c r="D58" s="77"/>
      <c r="E58" s="77"/>
      <c r="F58" s="234"/>
      <c r="G58" s="223">
        <f t="shared" si="1"/>
        <v>0</v>
      </c>
    </row>
    <row r="59" spans="1:7" s="27" customFormat="1" ht="12.75" customHeight="1">
      <c r="A59" s="275" t="s">
        <v>309</v>
      </c>
      <c r="B59" s="86" t="s">
        <v>130</v>
      </c>
      <c r="C59" s="258" t="s">
        <v>310</v>
      </c>
      <c r="D59" s="259">
        <f>D61+D62</f>
        <v>0</v>
      </c>
      <c r="E59" s="259">
        <f>E61+E62</f>
        <v>0</v>
      </c>
      <c r="F59" s="259">
        <f>F61+F62</f>
        <v>0</v>
      </c>
      <c r="G59" s="223">
        <f t="shared" si="1"/>
        <v>0</v>
      </c>
    </row>
    <row r="60" spans="1:7" s="27" customFormat="1" ht="11.25">
      <c r="A60" s="276" t="s">
        <v>281</v>
      </c>
      <c r="B60" s="236"/>
      <c r="C60" s="260"/>
      <c r="D60" s="270"/>
      <c r="E60" s="270"/>
      <c r="F60" s="238"/>
      <c r="G60" s="263">
        <f t="shared" si="1"/>
        <v>0</v>
      </c>
    </row>
    <row r="61" spans="1:7" s="27" customFormat="1" ht="22.5">
      <c r="A61" s="277" t="s">
        <v>311</v>
      </c>
      <c r="B61" s="95" t="s">
        <v>132</v>
      </c>
      <c r="C61" s="258" t="s">
        <v>312</v>
      </c>
      <c r="D61" s="227"/>
      <c r="E61" s="227"/>
      <c r="F61" s="241"/>
      <c r="G61" s="265">
        <f t="shared" si="1"/>
        <v>0</v>
      </c>
    </row>
    <row r="62" spans="1:7" s="27" customFormat="1" ht="22.5">
      <c r="A62" s="185" t="s">
        <v>313</v>
      </c>
      <c r="B62" s="95" t="s">
        <v>134</v>
      </c>
      <c r="C62" s="258" t="s">
        <v>314</v>
      </c>
      <c r="D62" s="227"/>
      <c r="E62" s="227"/>
      <c r="F62" s="241"/>
      <c r="G62" s="223">
        <f t="shared" si="1"/>
        <v>0</v>
      </c>
    </row>
    <row r="63" spans="1:7" s="27" customFormat="1" ht="14.1" customHeight="1">
      <c r="A63" s="275" t="s">
        <v>315</v>
      </c>
      <c r="B63" s="95" t="s">
        <v>138</v>
      </c>
      <c r="C63" s="258" t="s">
        <v>316</v>
      </c>
      <c r="D63" s="278">
        <f>D64+D65</f>
        <v>0</v>
      </c>
      <c r="E63" s="278">
        <f>E64+E65</f>
        <v>0</v>
      </c>
      <c r="F63" s="278">
        <f>F64+F65</f>
        <v>0</v>
      </c>
      <c r="G63" s="223">
        <f t="shared" si="1"/>
        <v>0</v>
      </c>
    </row>
    <row r="64" spans="1:7" s="27" customFormat="1" ht="22.5">
      <c r="A64" s="233" t="s">
        <v>317</v>
      </c>
      <c r="B64" s="95" t="s">
        <v>308</v>
      </c>
      <c r="C64" s="258" t="s">
        <v>318</v>
      </c>
      <c r="D64" s="228"/>
      <c r="E64" s="228"/>
      <c r="F64" s="241"/>
      <c r="G64" s="223">
        <f t="shared" si="1"/>
        <v>0</v>
      </c>
    </row>
    <row r="65" spans="1:7" s="27" customFormat="1" ht="14.1" customHeight="1">
      <c r="A65" s="233" t="s">
        <v>319</v>
      </c>
      <c r="B65" s="86" t="s">
        <v>320</v>
      </c>
      <c r="C65" s="258" t="s">
        <v>321</v>
      </c>
      <c r="D65" s="279"/>
      <c r="E65" s="77"/>
      <c r="F65" s="234"/>
      <c r="G65" s="223">
        <f>D65+E65+F65</f>
        <v>0</v>
      </c>
    </row>
    <row r="66" spans="1:7" s="27" customFormat="1" ht="14.1" customHeight="1">
      <c r="A66" s="275" t="s">
        <v>322</v>
      </c>
      <c r="B66" s="86" t="s">
        <v>310</v>
      </c>
      <c r="C66" s="258" t="s">
        <v>140</v>
      </c>
      <c r="D66" s="259">
        <f>D67+D68</f>
        <v>21489</v>
      </c>
      <c r="E66" s="259">
        <f>E67+E68</f>
        <v>0</v>
      </c>
      <c r="F66" s="259">
        <f>F67+F68</f>
        <v>0</v>
      </c>
      <c r="G66" s="223">
        <f>D66+E66+F66</f>
        <v>21489</v>
      </c>
    </row>
    <row r="67" spans="1:7" s="27" customFormat="1" ht="14.1" customHeight="1">
      <c r="A67" s="280" t="s">
        <v>323</v>
      </c>
      <c r="B67" s="86" t="s">
        <v>314</v>
      </c>
      <c r="C67" s="258" t="s">
        <v>324</v>
      </c>
      <c r="D67" s="133">
        <v>21489</v>
      </c>
      <c r="E67" s="133"/>
      <c r="F67" s="234"/>
      <c r="G67" s="223">
        <f>D67+E67+F67</f>
        <v>21489</v>
      </c>
    </row>
    <row r="68" spans="1:7" s="27" customFormat="1" ht="22.5">
      <c r="A68" s="281" t="s">
        <v>325</v>
      </c>
      <c r="B68" s="95" t="s">
        <v>326</v>
      </c>
      <c r="C68" s="258" t="s">
        <v>327</v>
      </c>
      <c r="D68" s="227"/>
      <c r="E68" s="228"/>
      <c r="F68" s="241"/>
      <c r="G68" s="223">
        <f>D68+E68+F68</f>
        <v>0</v>
      </c>
    </row>
    <row r="69" spans="1:7" s="27" customFormat="1" ht="19.5" customHeight="1" thickBot="1">
      <c r="A69" s="275" t="s">
        <v>328</v>
      </c>
      <c r="B69" s="247" t="s">
        <v>316</v>
      </c>
      <c r="C69" s="248" t="s">
        <v>142</v>
      </c>
      <c r="D69" s="282"/>
      <c r="E69" s="282">
        <f>1090550.92-15041</f>
        <v>1075509.92</v>
      </c>
      <c r="F69" s="251"/>
      <c r="G69" s="252">
        <f>D69+E69+F69</f>
        <v>1075509.92</v>
      </c>
    </row>
    <row r="70" spans="1:7" s="27" customFormat="1" ht="15" customHeight="1">
      <c r="A70" s="253"/>
      <c r="B70" s="117"/>
      <c r="C70" s="117"/>
      <c r="D70" s="117"/>
      <c r="E70" s="117"/>
      <c r="F70" s="117"/>
      <c r="G70" s="117"/>
    </row>
    <row r="71" spans="1:7" s="27" customFormat="1" ht="11.25" customHeight="1">
      <c r="A71" s="203" t="s">
        <v>238</v>
      </c>
      <c r="B71" s="204" t="s">
        <v>19</v>
      </c>
      <c r="C71" s="204" t="s">
        <v>239</v>
      </c>
      <c r="D71" s="204" t="s">
        <v>22</v>
      </c>
      <c r="E71" s="204" t="s">
        <v>23</v>
      </c>
      <c r="F71" s="205" t="s">
        <v>240</v>
      </c>
      <c r="G71" s="206" t="s">
        <v>241</v>
      </c>
    </row>
    <row r="72" spans="1:7" s="27" customFormat="1" ht="11.25">
      <c r="A72" s="207"/>
      <c r="B72" s="208"/>
      <c r="C72" s="208"/>
      <c r="D72" s="208"/>
      <c r="E72" s="208"/>
      <c r="F72" s="209"/>
      <c r="G72" s="210"/>
    </row>
    <row r="73" spans="1:7" s="27" customFormat="1" ht="11.25">
      <c r="A73" s="211"/>
      <c r="B73" s="212"/>
      <c r="C73" s="212"/>
      <c r="D73" s="212"/>
      <c r="E73" s="212"/>
      <c r="F73" s="213"/>
      <c r="G73" s="214"/>
    </row>
    <row r="74" spans="1:7" s="27" customFormat="1" ht="11.1" customHeight="1" thickBot="1">
      <c r="A74" s="215">
        <v>1</v>
      </c>
      <c r="B74" s="154">
        <v>2</v>
      </c>
      <c r="C74" s="154">
        <v>3</v>
      </c>
      <c r="D74" s="283">
        <v>4</v>
      </c>
      <c r="E74" s="284" t="s">
        <v>242</v>
      </c>
      <c r="F74" s="284" t="s">
        <v>243</v>
      </c>
      <c r="G74" s="218" t="s">
        <v>244</v>
      </c>
    </row>
    <row r="75" spans="1:7" s="27" customFormat="1" ht="15" customHeight="1">
      <c r="A75" s="275" t="s">
        <v>329</v>
      </c>
      <c r="B75" s="86" t="s">
        <v>140</v>
      </c>
      <c r="C75" s="258" t="s">
        <v>330</v>
      </c>
      <c r="D75" s="256">
        <f>D77+D78+D79</f>
        <v>7944</v>
      </c>
      <c r="E75" s="256">
        <f>E77+E78+E79</f>
        <v>1443832.4000000001</v>
      </c>
      <c r="F75" s="256">
        <f>F77+F78+F79</f>
        <v>0</v>
      </c>
      <c r="G75" s="223">
        <f>D75+E75+F75</f>
        <v>1451776.4000000001</v>
      </c>
    </row>
    <row r="76" spans="1:7" s="27" customFormat="1" ht="11.25">
      <c r="A76" s="235" t="s">
        <v>281</v>
      </c>
      <c r="B76" s="236"/>
      <c r="C76" s="260"/>
      <c r="D76" s="261"/>
      <c r="E76" s="261"/>
      <c r="F76" s="270"/>
      <c r="G76" s="263"/>
    </row>
    <row r="77" spans="1:7" s="27" customFormat="1" ht="9.75" customHeight="1">
      <c r="A77" s="240" t="s">
        <v>331</v>
      </c>
      <c r="B77" s="95" t="s">
        <v>332</v>
      </c>
      <c r="C77" s="258" t="s">
        <v>333</v>
      </c>
      <c r="D77" s="227"/>
      <c r="E77" s="227">
        <v>59122.54</v>
      </c>
      <c r="F77" s="228"/>
      <c r="G77" s="265">
        <f>D77+E77+F77</f>
        <v>59122.54</v>
      </c>
    </row>
    <row r="78" spans="1:7" s="27" customFormat="1" ht="12" customHeight="1">
      <c r="A78" s="235" t="s">
        <v>334</v>
      </c>
      <c r="B78" s="86" t="s">
        <v>335</v>
      </c>
      <c r="C78" s="258" t="s">
        <v>336</v>
      </c>
      <c r="D78" s="133">
        <v>7944</v>
      </c>
      <c r="E78" s="133">
        <v>1384709.86</v>
      </c>
      <c r="F78" s="77"/>
      <c r="G78" s="265">
        <f t="shared" ref="G78:G112" si="2">D78+E78+F78</f>
        <v>1392653.86</v>
      </c>
    </row>
    <row r="79" spans="1:7" s="27" customFormat="1" ht="13.5" customHeight="1">
      <c r="A79" s="233" t="s">
        <v>337</v>
      </c>
      <c r="B79" s="86" t="s">
        <v>338</v>
      </c>
      <c r="C79" s="258" t="s">
        <v>339</v>
      </c>
      <c r="D79" s="133"/>
      <c r="E79" s="133"/>
      <c r="F79" s="77"/>
      <c r="G79" s="265">
        <f t="shared" si="2"/>
        <v>0</v>
      </c>
    </row>
    <row r="80" spans="1:7" s="27" customFormat="1" ht="12.95" customHeight="1">
      <c r="A80" s="285" t="s">
        <v>340</v>
      </c>
      <c r="B80" s="86" t="s">
        <v>142</v>
      </c>
      <c r="C80" s="258"/>
      <c r="D80" s="133"/>
      <c r="E80" s="133"/>
      <c r="F80" s="77"/>
      <c r="G80" s="265">
        <f t="shared" si="2"/>
        <v>0</v>
      </c>
    </row>
    <row r="81" spans="1:7" s="27" customFormat="1" ht="12.95" customHeight="1">
      <c r="A81" s="286" t="s">
        <v>341</v>
      </c>
      <c r="B81" s="86" t="s">
        <v>342</v>
      </c>
      <c r="C81" s="258"/>
      <c r="D81" s="259">
        <f>D82-D83</f>
        <v>0</v>
      </c>
      <c r="E81" s="259">
        <f>E82-E83</f>
        <v>437223.00999999978</v>
      </c>
      <c r="F81" s="259">
        <f>F82-F83</f>
        <v>0</v>
      </c>
      <c r="G81" s="265">
        <f t="shared" si="2"/>
        <v>437223.00999999978</v>
      </c>
    </row>
    <row r="82" spans="1:7" s="27" customFormat="1" ht="16.5" customHeight="1">
      <c r="A82" s="275" t="s">
        <v>343</v>
      </c>
      <c r="B82" s="86" t="s">
        <v>344</v>
      </c>
      <c r="C82" s="258"/>
      <c r="D82" s="259">
        <f>D16-D41</f>
        <v>0</v>
      </c>
      <c r="E82" s="259">
        <f>E16-E41</f>
        <v>452264.00999999978</v>
      </c>
      <c r="F82" s="259">
        <f>F16-F41</f>
        <v>0</v>
      </c>
      <c r="G82" s="265">
        <f t="shared" si="2"/>
        <v>452264.00999999978</v>
      </c>
    </row>
    <row r="83" spans="1:7" s="27" customFormat="1" ht="12.95" customHeight="1">
      <c r="A83" s="275" t="s">
        <v>345</v>
      </c>
      <c r="B83" s="86" t="s">
        <v>346</v>
      </c>
      <c r="C83" s="258"/>
      <c r="D83" s="77"/>
      <c r="E83" s="227">
        <v>15041</v>
      </c>
      <c r="F83" s="228"/>
      <c r="G83" s="265">
        <f t="shared" si="2"/>
        <v>15041</v>
      </c>
    </row>
    <row r="84" spans="1:7" s="27" customFormat="1" ht="21.75" customHeight="1">
      <c r="A84" s="287" t="s">
        <v>347</v>
      </c>
      <c r="B84" s="86" t="s">
        <v>148</v>
      </c>
      <c r="C84" s="258"/>
      <c r="D84" s="259">
        <f>D85+D89+D93+D97+D101</f>
        <v>0</v>
      </c>
      <c r="E84" s="259">
        <f>E85+E89+E93+E97+E101</f>
        <v>43871.379999999925</v>
      </c>
      <c r="F84" s="259">
        <f>F85+F89+F93+F97+F101</f>
        <v>0</v>
      </c>
      <c r="G84" s="265">
        <f>D84+E84+F84</f>
        <v>43871.379999999925</v>
      </c>
    </row>
    <row r="85" spans="1:7" s="27" customFormat="1" ht="12.95" customHeight="1">
      <c r="A85" s="275" t="s">
        <v>348</v>
      </c>
      <c r="B85" s="86" t="s">
        <v>150</v>
      </c>
      <c r="C85" s="258"/>
      <c r="D85" s="259">
        <f>D87-D88</f>
        <v>0</v>
      </c>
      <c r="E85" s="259">
        <f>E87-E88</f>
        <v>-26182.54</v>
      </c>
      <c r="F85" s="259">
        <f>F87-F88</f>
        <v>0</v>
      </c>
      <c r="G85" s="265">
        <f t="shared" si="2"/>
        <v>-26182.54</v>
      </c>
    </row>
    <row r="86" spans="1:7" s="27" customFormat="1" ht="11.25">
      <c r="A86" s="235" t="s">
        <v>281</v>
      </c>
      <c r="B86" s="236"/>
      <c r="C86" s="260"/>
      <c r="D86" s="261"/>
      <c r="E86" s="261"/>
      <c r="F86" s="270"/>
      <c r="G86" s="263"/>
    </row>
    <row r="87" spans="1:7" s="27" customFormat="1" ht="14.25" customHeight="1">
      <c r="A87" s="240" t="s">
        <v>349</v>
      </c>
      <c r="B87" s="95" t="s">
        <v>350</v>
      </c>
      <c r="C87" s="258" t="s">
        <v>148</v>
      </c>
      <c r="D87" s="227"/>
      <c r="E87" s="227">
        <v>32940</v>
      </c>
      <c r="F87" s="228"/>
      <c r="G87" s="265">
        <f t="shared" si="2"/>
        <v>32940</v>
      </c>
    </row>
    <row r="88" spans="1:7" s="27" customFormat="1" ht="15" customHeight="1">
      <c r="A88" s="240" t="s">
        <v>351</v>
      </c>
      <c r="B88" s="86" t="s">
        <v>352</v>
      </c>
      <c r="C88" s="258" t="s">
        <v>174</v>
      </c>
      <c r="D88" s="133"/>
      <c r="E88" s="133">
        <v>59122.54</v>
      </c>
      <c r="F88" s="77"/>
      <c r="G88" s="265">
        <f t="shared" si="2"/>
        <v>59122.54</v>
      </c>
    </row>
    <row r="89" spans="1:7" s="27" customFormat="1" ht="12.95" customHeight="1">
      <c r="A89" s="275" t="s">
        <v>353</v>
      </c>
      <c r="B89" s="86" t="s">
        <v>152</v>
      </c>
      <c r="C89" s="258"/>
      <c r="D89" s="259">
        <f>D91-D92</f>
        <v>0</v>
      </c>
      <c r="E89" s="259">
        <f>E91-E92</f>
        <v>0</v>
      </c>
      <c r="F89" s="259">
        <f>F91-F92</f>
        <v>0</v>
      </c>
      <c r="G89" s="265">
        <f>D89+E89+F89</f>
        <v>0</v>
      </c>
    </row>
    <row r="90" spans="1:7" s="27" customFormat="1" ht="11.25">
      <c r="A90" s="235" t="s">
        <v>281</v>
      </c>
      <c r="B90" s="236"/>
      <c r="C90" s="260"/>
      <c r="D90" s="261"/>
      <c r="E90" s="261"/>
      <c r="F90" s="261"/>
      <c r="G90" s="288"/>
    </row>
    <row r="91" spans="1:7" s="27" customFormat="1" ht="11.25" customHeight="1">
      <c r="A91" s="240" t="s">
        <v>354</v>
      </c>
      <c r="B91" s="95" t="s">
        <v>154</v>
      </c>
      <c r="C91" s="258" t="s">
        <v>150</v>
      </c>
      <c r="D91" s="227"/>
      <c r="E91" s="227"/>
      <c r="F91" s="227"/>
      <c r="G91" s="289">
        <f>D91+E91+F91</f>
        <v>0</v>
      </c>
    </row>
    <row r="92" spans="1:7" s="27" customFormat="1" ht="13.5" customHeight="1">
      <c r="A92" s="240" t="s">
        <v>355</v>
      </c>
      <c r="B92" s="86" t="s">
        <v>156</v>
      </c>
      <c r="C92" s="258" t="s">
        <v>356</v>
      </c>
      <c r="D92" s="133"/>
      <c r="E92" s="133"/>
      <c r="F92" s="133"/>
      <c r="G92" s="289">
        <f>D92+E92+F92</f>
        <v>0</v>
      </c>
    </row>
    <row r="93" spans="1:7" s="27" customFormat="1" ht="12.75" customHeight="1">
      <c r="A93" s="275" t="s">
        <v>357</v>
      </c>
      <c r="B93" s="86" t="s">
        <v>358</v>
      </c>
      <c r="C93" s="258"/>
      <c r="D93" s="77">
        <f>D95-D96</f>
        <v>0</v>
      </c>
      <c r="E93" s="77">
        <f>E95-E96</f>
        <v>0</v>
      </c>
      <c r="F93" s="259">
        <f>F95-F96</f>
        <v>0</v>
      </c>
      <c r="G93" s="265">
        <f t="shared" si="2"/>
        <v>0</v>
      </c>
    </row>
    <row r="94" spans="1:7" s="27" customFormat="1" ht="11.25">
      <c r="A94" s="235" t="s">
        <v>281</v>
      </c>
      <c r="B94" s="236"/>
      <c r="C94" s="260"/>
      <c r="D94" s="69"/>
      <c r="E94" s="69"/>
      <c r="F94" s="270"/>
      <c r="G94" s="263">
        <f t="shared" si="2"/>
        <v>0</v>
      </c>
    </row>
    <row r="95" spans="1:7" s="27" customFormat="1" ht="11.25">
      <c r="A95" s="240" t="s">
        <v>359</v>
      </c>
      <c r="B95" s="95" t="s">
        <v>360</v>
      </c>
      <c r="C95" s="258" t="s">
        <v>152</v>
      </c>
      <c r="D95" s="228"/>
      <c r="E95" s="228"/>
      <c r="F95" s="228"/>
      <c r="G95" s="265">
        <f t="shared" si="2"/>
        <v>0</v>
      </c>
    </row>
    <row r="96" spans="1:7" s="27" customFormat="1" ht="14.25" customHeight="1">
      <c r="A96" s="240" t="s">
        <v>361</v>
      </c>
      <c r="B96" s="86" t="s">
        <v>362</v>
      </c>
      <c r="C96" s="290" t="s">
        <v>363</v>
      </c>
      <c r="D96" s="77"/>
      <c r="E96" s="77"/>
      <c r="F96" s="77"/>
      <c r="G96" s="265">
        <f t="shared" si="2"/>
        <v>0</v>
      </c>
    </row>
    <row r="97" spans="1:7" s="27" customFormat="1" ht="14.25" customHeight="1">
      <c r="A97" s="275" t="s">
        <v>364</v>
      </c>
      <c r="B97" s="95" t="s">
        <v>365</v>
      </c>
      <c r="C97" s="258"/>
      <c r="D97" s="77">
        <f>D99-D100</f>
        <v>0</v>
      </c>
      <c r="E97" s="77">
        <f>E99-E100</f>
        <v>70053.919999999925</v>
      </c>
      <c r="F97" s="259">
        <f>F99-F100</f>
        <v>0</v>
      </c>
      <c r="G97" s="265">
        <f t="shared" si="2"/>
        <v>70053.919999999925</v>
      </c>
    </row>
    <row r="98" spans="1:7" s="27" customFormat="1" ht="12.95" customHeight="1">
      <c r="A98" s="291" t="s">
        <v>281</v>
      </c>
      <c r="B98" s="236"/>
      <c r="C98" s="260"/>
      <c r="D98" s="261"/>
      <c r="E98" s="261"/>
      <c r="F98" s="270"/>
      <c r="G98" s="263">
        <f t="shared" si="2"/>
        <v>0</v>
      </c>
    </row>
    <row r="99" spans="1:7" s="27" customFormat="1" ht="10.5" customHeight="1">
      <c r="A99" s="291" t="s">
        <v>366</v>
      </c>
      <c r="B99" s="95" t="s">
        <v>367</v>
      </c>
      <c r="C99" s="258" t="s">
        <v>368</v>
      </c>
      <c r="D99" s="227">
        <v>7944</v>
      </c>
      <c r="E99" s="227">
        <v>1454763.78</v>
      </c>
      <c r="F99" s="228"/>
      <c r="G99" s="265">
        <f t="shared" si="2"/>
        <v>1462707.78</v>
      </c>
    </row>
    <row r="100" spans="1:7" s="27" customFormat="1" ht="14.25" customHeight="1">
      <c r="A100" s="291" t="s">
        <v>369</v>
      </c>
      <c r="B100" s="86" t="s">
        <v>370</v>
      </c>
      <c r="C100" s="290" t="s">
        <v>371</v>
      </c>
      <c r="D100" s="133">
        <v>7944</v>
      </c>
      <c r="E100" s="70">
        <v>1384709.86</v>
      </c>
      <c r="F100" s="69"/>
      <c r="G100" s="265">
        <f t="shared" si="2"/>
        <v>1392653.86</v>
      </c>
    </row>
    <row r="101" spans="1:7" s="27" customFormat="1" ht="26.25" customHeight="1">
      <c r="A101" s="292" t="s">
        <v>372</v>
      </c>
      <c r="B101" s="86" t="s">
        <v>164</v>
      </c>
      <c r="C101" s="258"/>
      <c r="D101" s="77">
        <f>D102-D103</f>
        <v>0</v>
      </c>
      <c r="E101" s="77">
        <f>E102-E103</f>
        <v>0</v>
      </c>
      <c r="F101" s="69"/>
      <c r="G101" s="265">
        <f t="shared" si="2"/>
        <v>0</v>
      </c>
    </row>
    <row r="102" spans="1:7" s="27" customFormat="1" ht="26.25" customHeight="1">
      <c r="A102" s="293" t="s">
        <v>373</v>
      </c>
      <c r="B102" s="86" t="s">
        <v>166</v>
      </c>
      <c r="C102" s="258" t="s">
        <v>374</v>
      </c>
      <c r="D102" s="77">
        <f>0</f>
        <v>0</v>
      </c>
      <c r="E102" s="70">
        <f>8241144.41-15041</f>
        <v>8226103.4100000001</v>
      </c>
      <c r="F102" s="69"/>
      <c r="G102" s="265">
        <f t="shared" si="2"/>
        <v>8226103.4100000001</v>
      </c>
    </row>
    <row r="103" spans="1:7" s="27" customFormat="1" ht="14.25" customHeight="1">
      <c r="A103" s="293" t="s">
        <v>375</v>
      </c>
      <c r="B103" s="86" t="s">
        <v>168</v>
      </c>
      <c r="C103" s="258" t="s">
        <v>374</v>
      </c>
      <c r="D103" s="77">
        <f>0</f>
        <v>0</v>
      </c>
      <c r="E103" s="70">
        <f>8241144.41-15041</f>
        <v>8226103.4100000001</v>
      </c>
      <c r="F103" s="69"/>
      <c r="G103" s="265">
        <f t="shared" si="2"/>
        <v>8226103.4100000001</v>
      </c>
    </row>
    <row r="104" spans="1:7" s="27" customFormat="1" ht="14.25" customHeight="1">
      <c r="A104" s="294" t="s">
        <v>376</v>
      </c>
      <c r="B104" s="86" t="s">
        <v>377</v>
      </c>
      <c r="C104" s="258"/>
      <c r="D104" s="259">
        <f>D105-D135</f>
        <v>0</v>
      </c>
      <c r="E104" s="259">
        <f>E105-E135</f>
        <v>393351.63000000082</v>
      </c>
      <c r="F104" s="259">
        <f>F105-F135</f>
        <v>0</v>
      </c>
      <c r="G104" s="265">
        <f t="shared" si="2"/>
        <v>393351.63000000082</v>
      </c>
    </row>
    <row r="105" spans="1:7" s="27" customFormat="1" ht="23.25" customHeight="1">
      <c r="A105" s="295" t="s">
        <v>378</v>
      </c>
      <c r="B105" s="86" t="s">
        <v>379</v>
      </c>
      <c r="C105" s="258"/>
      <c r="D105" s="259">
        <f>D106+D110+D119+D123+D127+D131</f>
        <v>0</v>
      </c>
      <c r="E105" s="259">
        <f>E106+E110+E119+E123+E127+E131</f>
        <v>186490.25999999978</v>
      </c>
      <c r="F105" s="259">
        <f>F106+F110+F119+F123+F127+F131</f>
        <v>0</v>
      </c>
      <c r="G105" s="265">
        <f t="shared" si="2"/>
        <v>186490.25999999978</v>
      </c>
    </row>
    <row r="106" spans="1:7" s="27" customFormat="1" ht="14.25" customHeight="1">
      <c r="A106" s="296" t="s">
        <v>380</v>
      </c>
      <c r="B106" s="86" t="s">
        <v>174</v>
      </c>
      <c r="C106" s="258"/>
      <c r="D106" s="259">
        <f>D108-D109</f>
        <v>1200</v>
      </c>
      <c r="E106" s="259">
        <f>E108-E109</f>
        <v>178777.5</v>
      </c>
      <c r="F106" s="259">
        <f>F108-F109</f>
        <v>0</v>
      </c>
      <c r="G106" s="265">
        <f t="shared" si="2"/>
        <v>179977.5</v>
      </c>
    </row>
    <row r="107" spans="1:7" s="27" customFormat="1" ht="11.25">
      <c r="A107" s="291" t="s">
        <v>281</v>
      </c>
      <c r="B107" s="236"/>
      <c r="C107" s="260"/>
      <c r="D107" s="261"/>
      <c r="E107" s="261"/>
      <c r="F107" s="261"/>
      <c r="G107" s="263">
        <f t="shared" si="2"/>
        <v>0</v>
      </c>
    </row>
    <row r="108" spans="1:7" s="27" customFormat="1" ht="11.25">
      <c r="A108" s="291" t="s">
        <v>381</v>
      </c>
      <c r="B108" s="95" t="s">
        <v>382</v>
      </c>
      <c r="C108" s="258" t="s">
        <v>188</v>
      </c>
      <c r="D108" s="227">
        <v>448290.82</v>
      </c>
      <c r="E108" s="227">
        <v>8908890.3800000008</v>
      </c>
      <c r="F108" s="227"/>
      <c r="G108" s="265">
        <f t="shared" si="2"/>
        <v>9357181.2000000011</v>
      </c>
    </row>
    <row r="109" spans="1:7" s="27" customFormat="1" ht="11.25">
      <c r="A109" s="233" t="s">
        <v>383</v>
      </c>
      <c r="B109" s="86" t="s">
        <v>384</v>
      </c>
      <c r="C109" s="290" t="s">
        <v>385</v>
      </c>
      <c r="D109" s="133">
        <v>447090.82</v>
      </c>
      <c r="E109" s="133">
        <v>8730112.8800000008</v>
      </c>
      <c r="F109" s="133"/>
      <c r="G109" s="265">
        <f t="shared" si="2"/>
        <v>9177203.7000000011</v>
      </c>
    </row>
    <row r="110" spans="1:7" s="27" customFormat="1" ht="12">
      <c r="A110" s="296" t="s">
        <v>386</v>
      </c>
      <c r="B110" s="86" t="s">
        <v>356</v>
      </c>
      <c r="C110" s="258"/>
      <c r="D110" s="259">
        <f>D112+D118</f>
        <v>0</v>
      </c>
      <c r="E110" s="259">
        <f>E112+E118</f>
        <v>0</v>
      </c>
      <c r="F110" s="259">
        <f>F112+F118</f>
        <v>0</v>
      </c>
      <c r="G110" s="265">
        <f t="shared" si="2"/>
        <v>0</v>
      </c>
    </row>
    <row r="111" spans="1:7" s="27" customFormat="1" ht="9.75" customHeight="1">
      <c r="A111" s="291" t="s">
        <v>281</v>
      </c>
      <c r="B111" s="236"/>
      <c r="C111" s="260"/>
      <c r="D111" s="270"/>
      <c r="E111" s="270"/>
      <c r="F111" s="270"/>
      <c r="G111" s="263">
        <f t="shared" si="2"/>
        <v>0</v>
      </c>
    </row>
    <row r="112" spans="1:7" s="27" customFormat="1" ht="11.25">
      <c r="A112" s="233" t="s">
        <v>387</v>
      </c>
      <c r="B112" s="95" t="s">
        <v>388</v>
      </c>
      <c r="C112" s="258" t="s">
        <v>389</v>
      </c>
      <c r="D112" s="228"/>
      <c r="E112" s="228"/>
      <c r="F112" s="228"/>
      <c r="G112" s="265">
        <f t="shared" si="2"/>
        <v>0</v>
      </c>
    </row>
    <row r="113" spans="1:7" s="27" customFormat="1" ht="14.25" customHeight="1">
      <c r="A113" s="297"/>
      <c r="B113" s="117"/>
      <c r="C113" s="117"/>
      <c r="D113" s="117"/>
      <c r="E113" s="117"/>
      <c r="F113" s="117"/>
      <c r="G113" s="117"/>
    </row>
    <row r="114" spans="1:7" s="27" customFormat="1" ht="11.25" customHeight="1">
      <c r="A114" s="203" t="s">
        <v>238</v>
      </c>
      <c r="B114" s="204" t="s">
        <v>19</v>
      </c>
      <c r="C114" s="204" t="s">
        <v>239</v>
      </c>
      <c r="D114" s="204" t="s">
        <v>22</v>
      </c>
      <c r="E114" s="204" t="s">
        <v>23</v>
      </c>
      <c r="F114" s="205" t="s">
        <v>240</v>
      </c>
      <c r="G114" s="206" t="s">
        <v>241</v>
      </c>
    </row>
    <row r="115" spans="1:7" s="27" customFormat="1" ht="11.25">
      <c r="A115" s="207"/>
      <c r="B115" s="208"/>
      <c r="C115" s="208"/>
      <c r="D115" s="208"/>
      <c r="E115" s="208"/>
      <c r="F115" s="209"/>
      <c r="G115" s="210"/>
    </row>
    <row r="116" spans="1:7" s="27" customFormat="1" ht="11.25">
      <c r="A116" s="211"/>
      <c r="B116" s="212"/>
      <c r="C116" s="212"/>
      <c r="D116" s="212"/>
      <c r="E116" s="212"/>
      <c r="F116" s="213"/>
      <c r="G116" s="214"/>
    </row>
    <row r="117" spans="1:7" s="27" customFormat="1" ht="11.1" customHeight="1" thickBot="1">
      <c r="A117" s="215">
        <v>1</v>
      </c>
      <c r="B117" s="154">
        <v>2</v>
      </c>
      <c r="C117" s="154">
        <v>3</v>
      </c>
      <c r="D117" s="283">
        <v>4</v>
      </c>
      <c r="E117" s="284" t="s">
        <v>242</v>
      </c>
      <c r="F117" s="284" t="s">
        <v>243</v>
      </c>
      <c r="G117" s="218" t="s">
        <v>244</v>
      </c>
    </row>
    <row r="118" spans="1:7" s="27" customFormat="1" ht="11.25">
      <c r="A118" s="235" t="s">
        <v>390</v>
      </c>
      <c r="B118" s="95" t="s">
        <v>391</v>
      </c>
      <c r="C118" s="225" t="s">
        <v>218</v>
      </c>
      <c r="D118" s="241"/>
      <c r="E118" s="228"/>
      <c r="F118" s="228"/>
      <c r="G118" s="265">
        <f>D118+E118+F118</f>
        <v>0</v>
      </c>
    </row>
    <row r="119" spans="1:7" s="27" customFormat="1" ht="15.75" customHeight="1">
      <c r="A119" s="229" t="s">
        <v>392</v>
      </c>
      <c r="B119" s="86" t="s">
        <v>371</v>
      </c>
      <c r="C119" s="225"/>
      <c r="D119" s="230">
        <f>D121+D122</f>
        <v>0</v>
      </c>
      <c r="E119" s="230">
        <f>E121+E122</f>
        <v>0</v>
      </c>
      <c r="F119" s="230">
        <f>F121+F122</f>
        <v>0</v>
      </c>
      <c r="G119" s="265">
        <f>D119+E119+F119</f>
        <v>0</v>
      </c>
    </row>
    <row r="120" spans="1:7" s="27" customFormat="1" ht="12.95" customHeight="1">
      <c r="A120" s="235" t="s">
        <v>281</v>
      </c>
      <c r="B120" s="236"/>
      <c r="C120" s="237"/>
      <c r="D120" s="238"/>
      <c r="E120" s="270"/>
      <c r="F120" s="270"/>
      <c r="G120" s="298"/>
    </row>
    <row r="121" spans="1:7" s="27" customFormat="1" ht="12.95" customHeight="1">
      <c r="A121" s="240" t="s">
        <v>393</v>
      </c>
      <c r="B121" s="95" t="s">
        <v>394</v>
      </c>
      <c r="C121" s="225" t="s">
        <v>202</v>
      </c>
      <c r="D121" s="228"/>
      <c r="E121" s="228"/>
      <c r="F121" s="228"/>
      <c r="G121" s="265">
        <f>D121+E121+F121</f>
        <v>0</v>
      </c>
    </row>
    <row r="122" spans="1:7" s="27" customFormat="1" ht="17.25" customHeight="1">
      <c r="A122" s="235" t="s">
        <v>395</v>
      </c>
      <c r="B122" s="86" t="s">
        <v>396</v>
      </c>
      <c r="C122" s="225" t="s">
        <v>397</v>
      </c>
      <c r="D122" s="234"/>
      <c r="E122" s="77"/>
      <c r="F122" s="77"/>
      <c r="G122" s="265">
        <f>D122+E122+F122</f>
        <v>0</v>
      </c>
    </row>
    <row r="123" spans="1:7" s="27" customFormat="1" ht="12.95" customHeight="1">
      <c r="A123" s="229" t="s">
        <v>398</v>
      </c>
      <c r="B123" s="86" t="s">
        <v>399</v>
      </c>
      <c r="C123" s="225"/>
      <c r="D123" s="230">
        <f>D125+D126</f>
        <v>0</v>
      </c>
      <c r="E123" s="230">
        <f>E125+E126</f>
        <v>0</v>
      </c>
      <c r="F123" s="230">
        <f>F125+F126</f>
        <v>0</v>
      </c>
      <c r="G123" s="265">
        <f>D123+E123+F123</f>
        <v>0</v>
      </c>
    </row>
    <row r="124" spans="1:7" s="27" customFormat="1" ht="11.25">
      <c r="A124" s="235" t="s">
        <v>281</v>
      </c>
      <c r="B124" s="236"/>
      <c r="C124" s="237"/>
      <c r="D124" s="238"/>
      <c r="E124" s="270"/>
      <c r="F124" s="270"/>
      <c r="G124" s="298"/>
    </row>
    <row r="125" spans="1:7" s="27" customFormat="1" ht="11.25">
      <c r="A125" s="274" t="s">
        <v>400</v>
      </c>
      <c r="B125" s="95" t="s">
        <v>401</v>
      </c>
      <c r="C125" s="225" t="s">
        <v>402</v>
      </c>
      <c r="D125" s="241"/>
      <c r="E125" s="228"/>
      <c r="F125" s="228"/>
      <c r="G125" s="265">
        <f t="shared" ref="G125:G131" si="3">D125+E125+F125</f>
        <v>0</v>
      </c>
    </row>
    <row r="126" spans="1:7" s="27" customFormat="1" ht="15.75" customHeight="1">
      <c r="A126" s="276" t="s">
        <v>403</v>
      </c>
      <c r="B126" s="86" t="s">
        <v>404</v>
      </c>
      <c r="C126" s="225" t="s">
        <v>405</v>
      </c>
      <c r="D126" s="234"/>
      <c r="E126" s="77"/>
      <c r="F126" s="77"/>
      <c r="G126" s="265">
        <f t="shared" si="3"/>
        <v>0</v>
      </c>
    </row>
    <row r="127" spans="1:7" s="27" customFormat="1" ht="15.75" customHeight="1">
      <c r="A127" s="299" t="s">
        <v>406</v>
      </c>
      <c r="B127" s="236" t="s">
        <v>178</v>
      </c>
      <c r="C127" s="300"/>
      <c r="D127" s="238">
        <f>D129+D130</f>
        <v>0</v>
      </c>
      <c r="E127" s="238">
        <f>E129+E130</f>
        <v>0</v>
      </c>
      <c r="F127" s="238">
        <f>F129+F130</f>
        <v>0</v>
      </c>
      <c r="G127" s="265">
        <f t="shared" si="3"/>
        <v>0</v>
      </c>
    </row>
    <row r="128" spans="1:7" s="27" customFormat="1" ht="12.75" customHeight="1">
      <c r="A128" s="301" t="s">
        <v>281</v>
      </c>
      <c r="B128" s="236"/>
      <c r="C128" s="244"/>
      <c r="D128" s="238"/>
      <c r="E128" s="270"/>
      <c r="F128" s="270"/>
      <c r="G128" s="263">
        <f t="shared" si="3"/>
        <v>0</v>
      </c>
    </row>
    <row r="129" spans="1:17" s="27" customFormat="1" ht="12.75" customHeight="1">
      <c r="A129" s="302" t="s">
        <v>407</v>
      </c>
      <c r="B129" s="95" t="s">
        <v>180</v>
      </c>
      <c r="C129" s="225" t="s">
        <v>408</v>
      </c>
      <c r="D129" s="241"/>
      <c r="E129" s="228"/>
      <c r="F129" s="228"/>
      <c r="G129" s="265">
        <f t="shared" si="3"/>
        <v>0</v>
      </c>
    </row>
    <row r="130" spans="1:17" s="27" customFormat="1" ht="12.75" customHeight="1">
      <c r="A130" s="302" t="s">
        <v>409</v>
      </c>
      <c r="B130" s="86" t="s">
        <v>182</v>
      </c>
      <c r="C130" s="300" t="s">
        <v>410</v>
      </c>
      <c r="D130" s="234"/>
      <c r="E130" s="77"/>
      <c r="F130" s="77"/>
      <c r="G130" s="265">
        <f t="shared" si="3"/>
        <v>0</v>
      </c>
    </row>
    <row r="131" spans="1:17" s="27" customFormat="1" ht="12">
      <c r="A131" s="299" t="s">
        <v>411</v>
      </c>
      <c r="B131" s="95" t="s">
        <v>412</v>
      </c>
      <c r="C131" s="237"/>
      <c r="D131" s="169">
        <f>D133-D134</f>
        <v>-1200</v>
      </c>
      <c r="E131" s="169">
        <f>E133-E134</f>
        <v>7712.7599999997765</v>
      </c>
      <c r="F131" s="169">
        <f>F133-F134</f>
        <v>0</v>
      </c>
      <c r="G131" s="265">
        <f t="shared" si="3"/>
        <v>6512.7599999997765</v>
      </c>
    </row>
    <row r="132" spans="1:17" s="27" customFormat="1" ht="11.25">
      <c r="A132" s="301" t="s">
        <v>281</v>
      </c>
      <c r="B132" s="236"/>
      <c r="C132" s="244"/>
      <c r="D132" s="303"/>
      <c r="E132" s="261"/>
      <c r="F132" s="261"/>
      <c r="G132" s="298"/>
    </row>
    <row r="133" spans="1:17" s="27" customFormat="1" ht="12" customHeight="1">
      <c r="A133" s="302" t="s">
        <v>413</v>
      </c>
      <c r="B133" s="95" t="s">
        <v>414</v>
      </c>
      <c r="C133" s="225" t="s">
        <v>415</v>
      </c>
      <c r="D133" s="304">
        <f>448290.82-1200</f>
        <v>447090.82</v>
      </c>
      <c r="E133" s="227">
        <f>8709618.23</f>
        <v>8709618.2300000004</v>
      </c>
      <c r="F133" s="227"/>
      <c r="G133" s="265">
        <f t="shared" ref="G133:G147" si="4">D133+E133+F133</f>
        <v>9156709.0500000007</v>
      </c>
    </row>
    <row r="134" spans="1:17" s="27" customFormat="1" ht="14.1" customHeight="1">
      <c r="A134" s="240" t="s">
        <v>416</v>
      </c>
      <c r="B134" s="86" t="s">
        <v>417</v>
      </c>
      <c r="C134" s="300" t="s">
        <v>418</v>
      </c>
      <c r="D134" s="226">
        <v>448290.82</v>
      </c>
      <c r="E134" s="133">
        <v>8701905.4700000007</v>
      </c>
      <c r="F134" s="133"/>
      <c r="G134" s="265">
        <f t="shared" si="4"/>
        <v>9150196.290000001</v>
      </c>
    </row>
    <row r="135" spans="1:17" s="27" customFormat="1" ht="12" customHeight="1">
      <c r="A135" s="305" t="s">
        <v>419</v>
      </c>
      <c r="B135" s="95" t="s">
        <v>188</v>
      </c>
      <c r="C135" s="225"/>
      <c r="D135" s="306">
        <f>D136+D140+D144</f>
        <v>0</v>
      </c>
      <c r="E135" s="306">
        <f>E136+E140+E144</f>
        <v>-206861.37000000104</v>
      </c>
      <c r="F135" s="306">
        <f>F136+F140+F144</f>
        <v>0</v>
      </c>
      <c r="G135" s="265">
        <f t="shared" si="4"/>
        <v>-206861.37000000104</v>
      </c>
    </row>
    <row r="136" spans="1:17" s="27" customFormat="1" ht="12">
      <c r="A136" s="275" t="s">
        <v>420</v>
      </c>
      <c r="B136" s="95" t="s">
        <v>389</v>
      </c>
      <c r="C136" s="225"/>
      <c r="D136" s="306">
        <f>D138+D139</f>
        <v>0</v>
      </c>
      <c r="E136" s="306">
        <f>E138+E139</f>
        <v>0</v>
      </c>
      <c r="F136" s="306">
        <f>F138+F139</f>
        <v>0</v>
      </c>
      <c r="G136" s="265">
        <f t="shared" si="4"/>
        <v>0</v>
      </c>
    </row>
    <row r="137" spans="1:17" s="27" customFormat="1" ht="10.5" customHeight="1">
      <c r="A137" s="276" t="s">
        <v>281</v>
      </c>
      <c r="B137" s="236"/>
      <c r="C137" s="237"/>
      <c r="D137" s="238"/>
      <c r="E137" s="270"/>
      <c r="F137" s="270"/>
      <c r="G137" s="263">
        <f t="shared" si="4"/>
        <v>0</v>
      </c>
    </row>
    <row r="138" spans="1:17" s="27" customFormat="1" ht="11.25">
      <c r="A138" s="277" t="s">
        <v>421</v>
      </c>
      <c r="B138" s="95" t="s">
        <v>422</v>
      </c>
      <c r="C138" s="225" t="s">
        <v>423</v>
      </c>
      <c r="D138" s="241"/>
      <c r="E138" s="228"/>
      <c r="F138" s="228"/>
      <c r="G138" s="265">
        <f t="shared" si="4"/>
        <v>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s="27" customFormat="1" ht="11.25">
      <c r="A139" s="185" t="s">
        <v>424</v>
      </c>
      <c r="B139" s="86" t="s">
        <v>425</v>
      </c>
      <c r="C139" s="225" t="s">
        <v>426</v>
      </c>
      <c r="D139" s="234"/>
      <c r="E139" s="77"/>
      <c r="F139" s="77"/>
      <c r="G139" s="265">
        <f t="shared" si="4"/>
        <v>0</v>
      </c>
    </row>
    <row r="140" spans="1:17" s="27" customFormat="1" ht="12.95" customHeight="1">
      <c r="A140" s="275" t="s">
        <v>427</v>
      </c>
      <c r="B140" s="86" t="s">
        <v>202</v>
      </c>
      <c r="C140" s="225"/>
      <c r="D140" s="230">
        <f>D142+D143</f>
        <v>0</v>
      </c>
      <c r="E140" s="230">
        <f>E142+E143</f>
        <v>0</v>
      </c>
      <c r="F140" s="230">
        <f>F142+F143</f>
        <v>0</v>
      </c>
      <c r="G140" s="265">
        <f t="shared" si="4"/>
        <v>0</v>
      </c>
    </row>
    <row r="141" spans="1:17" s="27" customFormat="1" ht="11.25">
      <c r="A141" s="276" t="s">
        <v>281</v>
      </c>
      <c r="B141" s="236"/>
      <c r="C141" s="237"/>
      <c r="D141" s="238"/>
      <c r="E141" s="270"/>
      <c r="F141" s="270"/>
      <c r="G141" s="263">
        <f t="shared" si="4"/>
        <v>0</v>
      </c>
    </row>
    <row r="142" spans="1:17" s="27" customFormat="1" ht="11.25">
      <c r="A142" s="277" t="s">
        <v>428</v>
      </c>
      <c r="B142" s="95" t="s">
        <v>204</v>
      </c>
      <c r="C142" s="225" t="s">
        <v>429</v>
      </c>
      <c r="D142" s="241"/>
      <c r="E142" s="228"/>
      <c r="F142" s="228"/>
      <c r="G142" s="265">
        <f t="shared" si="4"/>
        <v>0</v>
      </c>
      <c r="H142" s="32"/>
      <c r="I142" s="32"/>
      <c r="J142" s="32"/>
      <c r="K142" s="32"/>
      <c r="L142" s="32"/>
      <c r="M142" s="32"/>
      <c r="N142" s="32"/>
    </row>
    <row r="143" spans="1:17" s="27" customFormat="1" ht="12.75" customHeight="1">
      <c r="A143" s="185" t="s">
        <v>430</v>
      </c>
      <c r="B143" s="86" t="s">
        <v>207</v>
      </c>
      <c r="C143" s="225" t="s">
        <v>431</v>
      </c>
      <c r="D143" s="234"/>
      <c r="E143" s="77"/>
      <c r="F143" s="77"/>
      <c r="G143" s="265">
        <f t="shared" si="4"/>
        <v>0</v>
      </c>
    </row>
    <row r="144" spans="1:17" s="27" customFormat="1" ht="12">
      <c r="A144" s="229" t="s">
        <v>432</v>
      </c>
      <c r="B144" s="86" t="s">
        <v>402</v>
      </c>
      <c r="C144" s="225"/>
      <c r="D144" s="230">
        <f>D146-D147</f>
        <v>0</v>
      </c>
      <c r="E144" s="230">
        <f>E146-E147</f>
        <v>-206861.37000000104</v>
      </c>
      <c r="F144" s="230">
        <f>F146-F147</f>
        <v>0</v>
      </c>
      <c r="G144" s="265">
        <f t="shared" si="4"/>
        <v>-206861.37000000104</v>
      </c>
    </row>
    <row r="145" spans="1:16" s="27" customFormat="1" ht="11.25">
      <c r="A145" s="307" t="s">
        <v>281</v>
      </c>
      <c r="B145" s="236"/>
      <c r="C145" s="237"/>
      <c r="D145" s="238"/>
      <c r="E145" s="270"/>
      <c r="F145" s="270"/>
      <c r="G145" s="263">
        <f t="shared" si="4"/>
        <v>0</v>
      </c>
    </row>
    <row r="146" spans="1:16" s="27" customFormat="1" ht="12.75" customHeight="1">
      <c r="A146" s="308" t="s">
        <v>433</v>
      </c>
      <c r="B146" s="95" t="s">
        <v>434</v>
      </c>
      <c r="C146" s="225" t="s">
        <v>435</v>
      </c>
      <c r="D146" s="304">
        <v>784849.47</v>
      </c>
      <c r="E146" s="227">
        <v>12198190.1</v>
      </c>
      <c r="F146" s="227"/>
      <c r="G146" s="265">
        <f t="shared" si="4"/>
        <v>12983039.57</v>
      </c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s="27" customFormat="1" ht="13.5" customHeight="1" thickBot="1">
      <c r="A147" s="233" t="s">
        <v>436</v>
      </c>
      <c r="B147" s="247" t="s">
        <v>437</v>
      </c>
      <c r="C147" s="248" t="s">
        <v>438</v>
      </c>
      <c r="D147" s="309">
        <v>784849.47</v>
      </c>
      <c r="E147" s="282">
        <v>12405051.470000001</v>
      </c>
      <c r="F147" s="282"/>
      <c r="G147" s="252">
        <f t="shared" si="4"/>
        <v>13189900.940000001</v>
      </c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s="27" customFormat="1" ht="17.25" customHeight="1">
      <c r="B148" s="147"/>
      <c r="C148" s="30"/>
      <c r="D148" s="30"/>
      <c r="E148" s="26"/>
      <c r="F148" s="26"/>
      <c r="G148" s="26"/>
    </row>
    <row r="149" spans="1:16" s="27" customFormat="1" ht="11.25">
      <c r="A149" s="150" t="s">
        <v>228</v>
      </c>
      <c r="B149" s="147"/>
      <c r="C149" s="30"/>
      <c r="D149" s="30"/>
      <c r="E149" s="26"/>
      <c r="F149" s="26"/>
      <c r="G149" s="26"/>
    </row>
    <row r="150" spans="1:16" s="27" customFormat="1" ht="16.5" customHeight="1">
      <c r="A150" s="30" t="s">
        <v>230</v>
      </c>
      <c r="B150" s="147"/>
      <c r="C150" s="30"/>
      <c r="D150" s="30"/>
      <c r="E150" s="26"/>
      <c r="F150" s="26"/>
      <c r="G150" s="26"/>
    </row>
    <row r="151" spans="1:16" s="27" customFormat="1" ht="11.25">
      <c r="A151" s="30"/>
      <c r="B151" s="147"/>
      <c r="C151" s="30"/>
      <c r="D151" s="30"/>
      <c r="E151" s="26"/>
      <c r="F151" s="26"/>
      <c r="G151" s="26"/>
    </row>
    <row r="152" spans="1:16" s="27" customFormat="1" ht="11.25">
      <c r="A152" s="30" t="s">
        <v>229</v>
      </c>
      <c r="B152" s="147"/>
      <c r="C152" s="30"/>
      <c r="D152" s="30"/>
      <c r="E152" s="26"/>
      <c r="F152" s="26"/>
      <c r="G152" s="26"/>
    </row>
    <row r="153" spans="1:16">
      <c r="A153" s="30" t="s">
        <v>231</v>
      </c>
    </row>
    <row r="154" spans="1:16">
      <c r="A154" s="30"/>
    </row>
    <row r="155" spans="1:16">
      <c r="A155" s="30" t="s">
        <v>232</v>
      </c>
    </row>
  </sheetData>
  <mergeCells count="35">
    <mergeCell ref="G71:G73"/>
    <mergeCell ref="A114:A116"/>
    <mergeCell ref="B114:B116"/>
    <mergeCell ref="C114:C116"/>
    <mergeCell ref="D114:D116"/>
    <mergeCell ref="E114:E116"/>
    <mergeCell ref="F114:F116"/>
    <mergeCell ref="G114:G116"/>
    <mergeCell ref="A71:A73"/>
    <mergeCell ref="B71:B73"/>
    <mergeCell ref="C71:C73"/>
    <mergeCell ref="D71:D73"/>
    <mergeCell ref="E71:E73"/>
    <mergeCell ref="F71:F73"/>
    <mergeCell ref="G12:G14"/>
    <mergeCell ref="G24:G25"/>
    <mergeCell ref="A37:A39"/>
    <mergeCell ref="B37:B39"/>
    <mergeCell ref="C37:C39"/>
    <mergeCell ref="D37:D39"/>
    <mergeCell ref="E37:E39"/>
    <mergeCell ref="F37:F39"/>
    <mergeCell ref="G37:G39"/>
    <mergeCell ref="A12:A14"/>
    <mergeCell ref="B12:B14"/>
    <mergeCell ref="C12:C14"/>
    <mergeCell ref="D12:D14"/>
    <mergeCell ref="E12:E14"/>
    <mergeCell ref="F12:F14"/>
    <mergeCell ref="A1:F1"/>
    <mergeCell ref="B4:E4"/>
    <mergeCell ref="B5:E5"/>
    <mergeCell ref="B6:E6"/>
    <mergeCell ref="B7:E7"/>
    <mergeCell ref="B8:E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workbookViewId="0">
      <selection activeCell="J3" sqref="J3:J11"/>
    </sheetView>
  </sheetViews>
  <sheetFormatPr defaultRowHeight="15"/>
  <cols>
    <col min="1" max="1" width="38.42578125" customWidth="1"/>
    <col min="2" max="2" width="5.28515625" customWidth="1"/>
    <col min="3" max="3" width="12.28515625" customWidth="1"/>
    <col min="4" max="4" width="15.5703125" customWidth="1"/>
    <col min="5" max="10" width="14.140625" customWidth="1"/>
    <col min="11" max="256" width="9.140625" style="315"/>
    <col min="257" max="257" width="38.42578125" style="315" customWidth="1"/>
    <col min="258" max="258" width="5.28515625" style="315" customWidth="1"/>
    <col min="259" max="259" width="12.28515625" style="315" customWidth="1"/>
    <col min="260" max="260" width="15.5703125" style="315" customWidth="1"/>
    <col min="261" max="266" width="14.140625" style="315" customWidth="1"/>
    <col min="267" max="512" width="9.140625" style="315"/>
    <col min="513" max="513" width="38.42578125" style="315" customWidth="1"/>
    <col min="514" max="514" width="5.28515625" style="315" customWidth="1"/>
    <col min="515" max="515" width="12.28515625" style="315" customWidth="1"/>
    <col min="516" max="516" width="15.5703125" style="315" customWidth="1"/>
    <col min="517" max="522" width="14.140625" style="315" customWidth="1"/>
    <col min="523" max="768" width="9.140625" style="315"/>
    <col min="769" max="769" width="38.42578125" style="315" customWidth="1"/>
    <col min="770" max="770" width="5.28515625" style="315" customWidth="1"/>
    <col min="771" max="771" width="12.28515625" style="315" customWidth="1"/>
    <col min="772" max="772" width="15.5703125" style="315" customWidth="1"/>
    <col min="773" max="778" width="14.140625" style="315" customWidth="1"/>
    <col min="779" max="1024" width="9.140625" style="315"/>
    <col min="1025" max="1025" width="38.42578125" style="315" customWidth="1"/>
    <col min="1026" max="1026" width="5.28515625" style="315" customWidth="1"/>
    <col min="1027" max="1027" width="12.28515625" style="315" customWidth="1"/>
    <col min="1028" max="1028" width="15.5703125" style="315" customWidth="1"/>
    <col min="1029" max="1034" width="14.140625" style="315" customWidth="1"/>
    <col min="1035" max="1280" width="9.140625" style="315"/>
    <col min="1281" max="1281" width="38.42578125" style="315" customWidth="1"/>
    <col min="1282" max="1282" width="5.28515625" style="315" customWidth="1"/>
    <col min="1283" max="1283" width="12.28515625" style="315" customWidth="1"/>
    <col min="1284" max="1284" width="15.5703125" style="315" customWidth="1"/>
    <col min="1285" max="1290" width="14.140625" style="315" customWidth="1"/>
    <col min="1291" max="1536" width="9.140625" style="315"/>
    <col min="1537" max="1537" width="38.42578125" style="315" customWidth="1"/>
    <col min="1538" max="1538" width="5.28515625" style="315" customWidth="1"/>
    <col min="1539" max="1539" width="12.28515625" style="315" customWidth="1"/>
    <col min="1540" max="1540" width="15.5703125" style="315" customWidth="1"/>
    <col min="1541" max="1546" width="14.140625" style="315" customWidth="1"/>
    <col min="1547" max="1792" width="9.140625" style="315"/>
    <col min="1793" max="1793" width="38.42578125" style="315" customWidth="1"/>
    <col min="1794" max="1794" width="5.28515625" style="315" customWidth="1"/>
    <col min="1795" max="1795" width="12.28515625" style="315" customWidth="1"/>
    <col min="1796" max="1796" width="15.5703125" style="315" customWidth="1"/>
    <col min="1797" max="1802" width="14.140625" style="315" customWidth="1"/>
    <col min="1803" max="2048" width="9.140625" style="315"/>
    <col min="2049" max="2049" width="38.42578125" style="315" customWidth="1"/>
    <col min="2050" max="2050" width="5.28515625" style="315" customWidth="1"/>
    <col min="2051" max="2051" width="12.28515625" style="315" customWidth="1"/>
    <col min="2052" max="2052" width="15.5703125" style="315" customWidth="1"/>
    <col min="2053" max="2058" width="14.140625" style="315" customWidth="1"/>
    <col min="2059" max="2304" width="9.140625" style="315"/>
    <col min="2305" max="2305" width="38.42578125" style="315" customWidth="1"/>
    <col min="2306" max="2306" width="5.28515625" style="315" customWidth="1"/>
    <col min="2307" max="2307" width="12.28515625" style="315" customWidth="1"/>
    <col min="2308" max="2308" width="15.5703125" style="315" customWidth="1"/>
    <col min="2309" max="2314" width="14.140625" style="315" customWidth="1"/>
    <col min="2315" max="2560" width="9.140625" style="315"/>
    <col min="2561" max="2561" width="38.42578125" style="315" customWidth="1"/>
    <col min="2562" max="2562" width="5.28515625" style="315" customWidth="1"/>
    <col min="2563" max="2563" width="12.28515625" style="315" customWidth="1"/>
    <col min="2564" max="2564" width="15.5703125" style="315" customWidth="1"/>
    <col min="2565" max="2570" width="14.140625" style="315" customWidth="1"/>
    <col min="2571" max="2816" width="9.140625" style="315"/>
    <col min="2817" max="2817" width="38.42578125" style="315" customWidth="1"/>
    <col min="2818" max="2818" width="5.28515625" style="315" customWidth="1"/>
    <col min="2819" max="2819" width="12.28515625" style="315" customWidth="1"/>
    <col min="2820" max="2820" width="15.5703125" style="315" customWidth="1"/>
    <col min="2821" max="2826" width="14.140625" style="315" customWidth="1"/>
    <col min="2827" max="3072" width="9.140625" style="315"/>
    <col min="3073" max="3073" width="38.42578125" style="315" customWidth="1"/>
    <col min="3074" max="3074" width="5.28515625" style="315" customWidth="1"/>
    <col min="3075" max="3075" width="12.28515625" style="315" customWidth="1"/>
    <col min="3076" max="3076" width="15.5703125" style="315" customWidth="1"/>
    <col min="3077" max="3082" width="14.140625" style="315" customWidth="1"/>
    <col min="3083" max="3328" width="9.140625" style="315"/>
    <col min="3329" max="3329" width="38.42578125" style="315" customWidth="1"/>
    <col min="3330" max="3330" width="5.28515625" style="315" customWidth="1"/>
    <col min="3331" max="3331" width="12.28515625" style="315" customWidth="1"/>
    <col min="3332" max="3332" width="15.5703125" style="315" customWidth="1"/>
    <col min="3333" max="3338" width="14.140625" style="315" customWidth="1"/>
    <col min="3339" max="3584" width="9.140625" style="315"/>
    <col min="3585" max="3585" width="38.42578125" style="315" customWidth="1"/>
    <col min="3586" max="3586" width="5.28515625" style="315" customWidth="1"/>
    <col min="3587" max="3587" width="12.28515625" style="315" customWidth="1"/>
    <col min="3588" max="3588" width="15.5703125" style="315" customWidth="1"/>
    <col min="3589" max="3594" width="14.140625" style="315" customWidth="1"/>
    <col min="3595" max="3840" width="9.140625" style="315"/>
    <col min="3841" max="3841" width="38.42578125" style="315" customWidth="1"/>
    <col min="3842" max="3842" width="5.28515625" style="315" customWidth="1"/>
    <col min="3843" max="3843" width="12.28515625" style="315" customWidth="1"/>
    <col min="3844" max="3844" width="15.5703125" style="315" customWidth="1"/>
    <col min="3845" max="3850" width="14.140625" style="315" customWidth="1"/>
    <col min="3851" max="4096" width="9.140625" style="315"/>
    <col min="4097" max="4097" width="38.42578125" style="315" customWidth="1"/>
    <col min="4098" max="4098" width="5.28515625" style="315" customWidth="1"/>
    <col min="4099" max="4099" width="12.28515625" style="315" customWidth="1"/>
    <col min="4100" max="4100" width="15.5703125" style="315" customWidth="1"/>
    <col min="4101" max="4106" width="14.140625" style="315" customWidth="1"/>
    <col min="4107" max="4352" width="9.140625" style="315"/>
    <col min="4353" max="4353" width="38.42578125" style="315" customWidth="1"/>
    <col min="4354" max="4354" width="5.28515625" style="315" customWidth="1"/>
    <col min="4355" max="4355" width="12.28515625" style="315" customWidth="1"/>
    <col min="4356" max="4356" width="15.5703125" style="315" customWidth="1"/>
    <col min="4357" max="4362" width="14.140625" style="315" customWidth="1"/>
    <col min="4363" max="4608" width="9.140625" style="315"/>
    <col min="4609" max="4609" width="38.42578125" style="315" customWidth="1"/>
    <col min="4610" max="4610" width="5.28515625" style="315" customWidth="1"/>
    <col min="4611" max="4611" width="12.28515625" style="315" customWidth="1"/>
    <col min="4612" max="4612" width="15.5703125" style="315" customWidth="1"/>
    <col min="4613" max="4618" width="14.140625" style="315" customWidth="1"/>
    <col min="4619" max="4864" width="9.140625" style="315"/>
    <col min="4865" max="4865" width="38.42578125" style="315" customWidth="1"/>
    <col min="4866" max="4866" width="5.28515625" style="315" customWidth="1"/>
    <col min="4867" max="4867" width="12.28515625" style="315" customWidth="1"/>
    <col min="4868" max="4868" width="15.5703125" style="315" customWidth="1"/>
    <col min="4869" max="4874" width="14.140625" style="315" customWidth="1"/>
    <col min="4875" max="5120" width="9.140625" style="315"/>
    <col min="5121" max="5121" width="38.42578125" style="315" customWidth="1"/>
    <col min="5122" max="5122" width="5.28515625" style="315" customWidth="1"/>
    <col min="5123" max="5123" width="12.28515625" style="315" customWidth="1"/>
    <col min="5124" max="5124" width="15.5703125" style="315" customWidth="1"/>
    <col min="5125" max="5130" width="14.140625" style="315" customWidth="1"/>
    <col min="5131" max="5376" width="9.140625" style="315"/>
    <col min="5377" max="5377" width="38.42578125" style="315" customWidth="1"/>
    <col min="5378" max="5378" width="5.28515625" style="315" customWidth="1"/>
    <col min="5379" max="5379" width="12.28515625" style="315" customWidth="1"/>
    <col min="5380" max="5380" width="15.5703125" style="315" customWidth="1"/>
    <col min="5381" max="5386" width="14.140625" style="315" customWidth="1"/>
    <col min="5387" max="5632" width="9.140625" style="315"/>
    <col min="5633" max="5633" width="38.42578125" style="315" customWidth="1"/>
    <col min="5634" max="5634" width="5.28515625" style="315" customWidth="1"/>
    <col min="5635" max="5635" width="12.28515625" style="315" customWidth="1"/>
    <col min="5636" max="5636" width="15.5703125" style="315" customWidth="1"/>
    <col min="5637" max="5642" width="14.140625" style="315" customWidth="1"/>
    <col min="5643" max="5888" width="9.140625" style="315"/>
    <col min="5889" max="5889" width="38.42578125" style="315" customWidth="1"/>
    <col min="5890" max="5890" width="5.28515625" style="315" customWidth="1"/>
    <col min="5891" max="5891" width="12.28515625" style="315" customWidth="1"/>
    <col min="5892" max="5892" width="15.5703125" style="315" customWidth="1"/>
    <col min="5893" max="5898" width="14.140625" style="315" customWidth="1"/>
    <col min="5899" max="6144" width="9.140625" style="315"/>
    <col min="6145" max="6145" width="38.42578125" style="315" customWidth="1"/>
    <col min="6146" max="6146" width="5.28515625" style="315" customWidth="1"/>
    <col min="6147" max="6147" width="12.28515625" style="315" customWidth="1"/>
    <col min="6148" max="6148" width="15.5703125" style="315" customWidth="1"/>
    <col min="6149" max="6154" width="14.140625" style="315" customWidth="1"/>
    <col min="6155" max="6400" width="9.140625" style="315"/>
    <col min="6401" max="6401" width="38.42578125" style="315" customWidth="1"/>
    <col min="6402" max="6402" width="5.28515625" style="315" customWidth="1"/>
    <col min="6403" max="6403" width="12.28515625" style="315" customWidth="1"/>
    <col min="6404" max="6404" width="15.5703125" style="315" customWidth="1"/>
    <col min="6405" max="6410" width="14.140625" style="315" customWidth="1"/>
    <col min="6411" max="6656" width="9.140625" style="315"/>
    <col min="6657" max="6657" width="38.42578125" style="315" customWidth="1"/>
    <col min="6658" max="6658" width="5.28515625" style="315" customWidth="1"/>
    <col min="6659" max="6659" width="12.28515625" style="315" customWidth="1"/>
    <col min="6660" max="6660" width="15.5703125" style="315" customWidth="1"/>
    <col min="6661" max="6666" width="14.140625" style="315" customWidth="1"/>
    <col min="6667" max="6912" width="9.140625" style="315"/>
    <col min="6913" max="6913" width="38.42578125" style="315" customWidth="1"/>
    <col min="6914" max="6914" width="5.28515625" style="315" customWidth="1"/>
    <col min="6915" max="6915" width="12.28515625" style="315" customWidth="1"/>
    <col min="6916" max="6916" width="15.5703125" style="315" customWidth="1"/>
    <col min="6917" max="6922" width="14.140625" style="315" customWidth="1"/>
    <col min="6923" max="7168" width="9.140625" style="315"/>
    <col min="7169" max="7169" width="38.42578125" style="315" customWidth="1"/>
    <col min="7170" max="7170" width="5.28515625" style="315" customWidth="1"/>
    <col min="7171" max="7171" width="12.28515625" style="315" customWidth="1"/>
    <col min="7172" max="7172" width="15.5703125" style="315" customWidth="1"/>
    <col min="7173" max="7178" width="14.140625" style="315" customWidth="1"/>
    <col min="7179" max="7424" width="9.140625" style="315"/>
    <col min="7425" max="7425" width="38.42578125" style="315" customWidth="1"/>
    <col min="7426" max="7426" width="5.28515625" style="315" customWidth="1"/>
    <col min="7427" max="7427" width="12.28515625" style="315" customWidth="1"/>
    <col min="7428" max="7428" width="15.5703125" style="315" customWidth="1"/>
    <col min="7429" max="7434" width="14.140625" style="315" customWidth="1"/>
    <col min="7435" max="7680" width="9.140625" style="315"/>
    <col min="7681" max="7681" width="38.42578125" style="315" customWidth="1"/>
    <col min="7682" max="7682" width="5.28515625" style="315" customWidth="1"/>
    <col min="7683" max="7683" width="12.28515625" style="315" customWidth="1"/>
    <col min="7684" max="7684" width="15.5703125" style="315" customWidth="1"/>
    <col min="7685" max="7690" width="14.140625" style="315" customWidth="1"/>
    <col min="7691" max="7936" width="9.140625" style="315"/>
    <col min="7937" max="7937" width="38.42578125" style="315" customWidth="1"/>
    <col min="7938" max="7938" width="5.28515625" style="315" customWidth="1"/>
    <col min="7939" max="7939" width="12.28515625" style="315" customWidth="1"/>
    <col min="7940" max="7940" width="15.5703125" style="315" customWidth="1"/>
    <col min="7941" max="7946" width="14.140625" style="315" customWidth="1"/>
    <col min="7947" max="8192" width="9.140625" style="315"/>
    <col min="8193" max="8193" width="38.42578125" style="315" customWidth="1"/>
    <col min="8194" max="8194" width="5.28515625" style="315" customWidth="1"/>
    <col min="8195" max="8195" width="12.28515625" style="315" customWidth="1"/>
    <col min="8196" max="8196" width="15.5703125" style="315" customWidth="1"/>
    <col min="8197" max="8202" width="14.140625" style="315" customWidth="1"/>
    <col min="8203" max="8448" width="9.140625" style="315"/>
    <col min="8449" max="8449" width="38.42578125" style="315" customWidth="1"/>
    <col min="8450" max="8450" width="5.28515625" style="315" customWidth="1"/>
    <col min="8451" max="8451" width="12.28515625" style="315" customWidth="1"/>
    <col min="8452" max="8452" width="15.5703125" style="315" customWidth="1"/>
    <col min="8453" max="8458" width="14.140625" style="315" customWidth="1"/>
    <col min="8459" max="8704" width="9.140625" style="315"/>
    <col min="8705" max="8705" width="38.42578125" style="315" customWidth="1"/>
    <col min="8706" max="8706" width="5.28515625" style="315" customWidth="1"/>
    <col min="8707" max="8707" width="12.28515625" style="315" customWidth="1"/>
    <col min="8708" max="8708" width="15.5703125" style="315" customWidth="1"/>
    <col min="8709" max="8714" width="14.140625" style="315" customWidth="1"/>
    <col min="8715" max="8960" width="9.140625" style="315"/>
    <col min="8961" max="8961" width="38.42578125" style="315" customWidth="1"/>
    <col min="8962" max="8962" width="5.28515625" style="315" customWidth="1"/>
    <col min="8963" max="8963" width="12.28515625" style="315" customWidth="1"/>
    <col min="8964" max="8964" width="15.5703125" style="315" customWidth="1"/>
    <col min="8965" max="8970" width="14.140625" style="315" customWidth="1"/>
    <col min="8971" max="9216" width="9.140625" style="315"/>
    <col min="9217" max="9217" width="38.42578125" style="315" customWidth="1"/>
    <col min="9218" max="9218" width="5.28515625" style="315" customWidth="1"/>
    <col min="9219" max="9219" width="12.28515625" style="315" customWidth="1"/>
    <col min="9220" max="9220" width="15.5703125" style="315" customWidth="1"/>
    <col min="9221" max="9226" width="14.140625" style="315" customWidth="1"/>
    <col min="9227" max="9472" width="9.140625" style="315"/>
    <col min="9473" max="9473" width="38.42578125" style="315" customWidth="1"/>
    <col min="9474" max="9474" width="5.28515625" style="315" customWidth="1"/>
    <col min="9475" max="9475" width="12.28515625" style="315" customWidth="1"/>
    <col min="9476" max="9476" width="15.5703125" style="315" customWidth="1"/>
    <col min="9477" max="9482" width="14.140625" style="315" customWidth="1"/>
    <col min="9483" max="9728" width="9.140625" style="315"/>
    <col min="9729" max="9729" width="38.42578125" style="315" customWidth="1"/>
    <col min="9730" max="9730" width="5.28515625" style="315" customWidth="1"/>
    <col min="9731" max="9731" width="12.28515625" style="315" customWidth="1"/>
    <col min="9732" max="9732" width="15.5703125" style="315" customWidth="1"/>
    <col min="9733" max="9738" width="14.140625" style="315" customWidth="1"/>
    <col min="9739" max="9984" width="9.140625" style="315"/>
    <col min="9985" max="9985" width="38.42578125" style="315" customWidth="1"/>
    <col min="9986" max="9986" width="5.28515625" style="315" customWidth="1"/>
    <col min="9987" max="9987" width="12.28515625" style="315" customWidth="1"/>
    <col min="9988" max="9988" width="15.5703125" style="315" customWidth="1"/>
    <col min="9989" max="9994" width="14.140625" style="315" customWidth="1"/>
    <col min="9995" max="10240" width="9.140625" style="315"/>
    <col min="10241" max="10241" width="38.42578125" style="315" customWidth="1"/>
    <col min="10242" max="10242" width="5.28515625" style="315" customWidth="1"/>
    <col min="10243" max="10243" width="12.28515625" style="315" customWidth="1"/>
    <col min="10244" max="10244" width="15.5703125" style="315" customWidth="1"/>
    <col min="10245" max="10250" width="14.140625" style="315" customWidth="1"/>
    <col min="10251" max="10496" width="9.140625" style="315"/>
    <col min="10497" max="10497" width="38.42578125" style="315" customWidth="1"/>
    <col min="10498" max="10498" width="5.28515625" style="315" customWidth="1"/>
    <col min="10499" max="10499" width="12.28515625" style="315" customWidth="1"/>
    <col min="10500" max="10500" width="15.5703125" style="315" customWidth="1"/>
    <col min="10501" max="10506" width="14.140625" style="315" customWidth="1"/>
    <col min="10507" max="10752" width="9.140625" style="315"/>
    <col min="10753" max="10753" width="38.42578125" style="315" customWidth="1"/>
    <col min="10754" max="10754" width="5.28515625" style="315" customWidth="1"/>
    <col min="10755" max="10755" width="12.28515625" style="315" customWidth="1"/>
    <col min="10756" max="10756" width="15.5703125" style="315" customWidth="1"/>
    <col min="10757" max="10762" width="14.140625" style="315" customWidth="1"/>
    <col min="10763" max="11008" width="9.140625" style="315"/>
    <col min="11009" max="11009" width="38.42578125" style="315" customWidth="1"/>
    <col min="11010" max="11010" width="5.28515625" style="315" customWidth="1"/>
    <col min="11011" max="11011" width="12.28515625" style="315" customWidth="1"/>
    <col min="11012" max="11012" width="15.5703125" style="315" customWidth="1"/>
    <col min="11013" max="11018" width="14.140625" style="315" customWidth="1"/>
    <col min="11019" max="11264" width="9.140625" style="315"/>
    <col min="11265" max="11265" width="38.42578125" style="315" customWidth="1"/>
    <col min="11266" max="11266" width="5.28515625" style="315" customWidth="1"/>
    <col min="11267" max="11267" width="12.28515625" style="315" customWidth="1"/>
    <col min="11268" max="11268" width="15.5703125" style="315" customWidth="1"/>
    <col min="11269" max="11274" width="14.140625" style="315" customWidth="1"/>
    <col min="11275" max="11520" width="9.140625" style="315"/>
    <col min="11521" max="11521" width="38.42578125" style="315" customWidth="1"/>
    <col min="11522" max="11522" width="5.28515625" style="315" customWidth="1"/>
    <col min="11523" max="11523" width="12.28515625" style="315" customWidth="1"/>
    <col min="11524" max="11524" width="15.5703125" style="315" customWidth="1"/>
    <col min="11525" max="11530" width="14.140625" style="315" customWidth="1"/>
    <col min="11531" max="11776" width="9.140625" style="315"/>
    <col min="11777" max="11777" width="38.42578125" style="315" customWidth="1"/>
    <col min="11778" max="11778" width="5.28515625" style="315" customWidth="1"/>
    <col min="11779" max="11779" width="12.28515625" style="315" customWidth="1"/>
    <col min="11780" max="11780" width="15.5703125" style="315" customWidth="1"/>
    <col min="11781" max="11786" width="14.140625" style="315" customWidth="1"/>
    <col min="11787" max="12032" width="9.140625" style="315"/>
    <col min="12033" max="12033" width="38.42578125" style="315" customWidth="1"/>
    <col min="12034" max="12034" width="5.28515625" style="315" customWidth="1"/>
    <col min="12035" max="12035" width="12.28515625" style="315" customWidth="1"/>
    <col min="12036" max="12036" width="15.5703125" style="315" customWidth="1"/>
    <col min="12037" max="12042" width="14.140625" style="315" customWidth="1"/>
    <col min="12043" max="12288" width="9.140625" style="315"/>
    <col min="12289" max="12289" width="38.42578125" style="315" customWidth="1"/>
    <col min="12290" max="12290" width="5.28515625" style="315" customWidth="1"/>
    <col min="12291" max="12291" width="12.28515625" style="315" customWidth="1"/>
    <col min="12292" max="12292" width="15.5703125" style="315" customWidth="1"/>
    <col min="12293" max="12298" width="14.140625" style="315" customWidth="1"/>
    <col min="12299" max="12544" width="9.140625" style="315"/>
    <col min="12545" max="12545" width="38.42578125" style="315" customWidth="1"/>
    <col min="12546" max="12546" width="5.28515625" style="315" customWidth="1"/>
    <col min="12547" max="12547" width="12.28515625" style="315" customWidth="1"/>
    <col min="12548" max="12548" width="15.5703125" style="315" customWidth="1"/>
    <col min="12549" max="12554" width="14.140625" style="315" customWidth="1"/>
    <col min="12555" max="12800" width="9.140625" style="315"/>
    <col min="12801" max="12801" width="38.42578125" style="315" customWidth="1"/>
    <col min="12802" max="12802" width="5.28515625" style="315" customWidth="1"/>
    <col min="12803" max="12803" width="12.28515625" style="315" customWidth="1"/>
    <col min="12804" max="12804" width="15.5703125" style="315" customWidth="1"/>
    <col min="12805" max="12810" width="14.140625" style="315" customWidth="1"/>
    <col min="12811" max="13056" width="9.140625" style="315"/>
    <col min="13057" max="13057" width="38.42578125" style="315" customWidth="1"/>
    <col min="13058" max="13058" width="5.28515625" style="315" customWidth="1"/>
    <col min="13059" max="13059" width="12.28515625" style="315" customWidth="1"/>
    <col min="13060" max="13060" width="15.5703125" style="315" customWidth="1"/>
    <col min="13061" max="13066" width="14.140625" style="315" customWidth="1"/>
    <col min="13067" max="13312" width="9.140625" style="315"/>
    <col min="13313" max="13313" width="38.42578125" style="315" customWidth="1"/>
    <col min="13314" max="13314" width="5.28515625" style="315" customWidth="1"/>
    <col min="13315" max="13315" width="12.28515625" style="315" customWidth="1"/>
    <col min="13316" max="13316" width="15.5703125" style="315" customWidth="1"/>
    <col min="13317" max="13322" width="14.140625" style="315" customWidth="1"/>
    <col min="13323" max="13568" width="9.140625" style="315"/>
    <col min="13569" max="13569" width="38.42578125" style="315" customWidth="1"/>
    <col min="13570" max="13570" width="5.28515625" style="315" customWidth="1"/>
    <col min="13571" max="13571" width="12.28515625" style="315" customWidth="1"/>
    <col min="13572" max="13572" width="15.5703125" style="315" customWidth="1"/>
    <col min="13573" max="13578" width="14.140625" style="315" customWidth="1"/>
    <col min="13579" max="13824" width="9.140625" style="315"/>
    <col min="13825" max="13825" width="38.42578125" style="315" customWidth="1"/>
    <col min="13826" max="13826" width="5.28515625" style="315" customWidth="1"/>
    <col min="13827" max="13827" width="12.28515625" style="315" customWidth="1"/>
    <col min="13828" max="13828" width="15.5703125" style="315" customWidth="1"/>
    <col min="13829" max="13834" width="14.140625" style="315" customWidth="1"/>
    <col min="13835" max="14080" width="9.140625" style="315"/>
    <col min="14081" max="14081" width="38.42578125" style="315" customWidth="1"/>
    <col min="14082" max="14082" width="5.28515625" style="315" customWidth="1"/>
    <col min="14083" max="14083" width="12.28515625" style="315" customWidth="1"/>
    <col min="14084" max="14084" width="15.5703125" style="315" customWidth="1"/>
    <col min="14085" max="14090" width="14.140625" style="315" customWidth="1"/>
    <col min="14091" max="14336" width="9.140625" style="315"/>
    <col min="14337" max="14337" width="38.42578125" style="315" customWidth="1"/>
    <col min="14338" max="14338" width="5.28515625" style="315" customWidth="1"/>
    <col min="14339" max="14339" width="12.28515625" style="315" customWidth="1"/>
    <col min="14340" max="14340" width="15.5703125" style="315" customWidth="1"/>
    <col min="14341" max="14346" width="14.140625" style="315" customWidth="1"/>
    <col min="14347" max="14592" width="9.140625" style="315"/>
    <col min="14593" max="14593" width="38.42578125" style="315" customWidth="1"/>
    <col min="14594" max="14594" width="5.28515625" style="315" customWidth="1"/>
    <col min="14595" max="14595" width="12.28515625" style="315" customWidth="1"/>
    <col min="14596" max="14596" width="15.5703125" style="315" customWidth="1"/>
    <col min="14597" max="14602" width="14.140625" style="315" customWidth="1"/>
    <col min="14603" max="14848" width="9.140625" style="315"/>
    <col min="14849" max="14849" width="38.42578125" style="315" customWidth="1"/>
    <col min="14850" max="14850" width="5.28515625" style="315" customWidth="1"/>
    <col min="14851" max="14851" width="12.28515625" style="315" customWidth="1"/>
    <col min="14852" max="14852" width="15.5703125" style="315" customWidth="1"/>
    <col min="14853" max="14858" width="14.140625" style="315" customWidth="1"/>
    <col min="14859" max="15104" width="9.140625" style="315"/>
    <col min="15105" max="15105" width="38.42578125" style="315" customWidth="1"/>
    <col min="15106" max="15106" width="5.28515625" style="315" customWidth="1"/>
    <col min="15107" max="15107" width="12.28515625" style="315" customWidth="1"/>
    <col min="15108" max="15108" width="15.5703125" style="315" customWidth="1"/>
    <col min="15109" max="15114" width="14.140625" style="315" customWidth="1"/>
    <col min="15115" max="15360" width="9.140625" style="315"/>
    <col min="15361" max="15361" width="38.42578125" style="315" customWidth="1"/>
    <col min="15362" max="15362" width="5.28515625" style="315" customWidth="1"/>
    <col min="15363" max="15363" width="12.28515625" style="315" customWidth="1"/>
    <col min="15364" max="15364" width="15.5703125" style="315" customWidth="1"/>
    <col min="15365" max="15370" width="14.140625" style="315" customWidth="1"/>
    <col min="15371" max="15616" width="9.140625" style="315"/>
    <col min="15617" max="15617" width="38.42578125" style="315" customWidth="1"/>
    <col min="15618" max="15618" width="5.28515625" style="315" customWidth="1"/>
    <col min="15619" max="15619" width="12.28515625" style="315" customWidth="1"/>
    <col min="15620" max="15620" width="15.5703125" style="315" customWidth="1"/>
    <col min="15621" max="15626" width="14.140625" style="315" customWidth="1"/>
    <col min="15627" max="15872" width="9.140625" style="315"/>
    <col min="15873" max="15873" width="38.42578125" style="315" customWidth="1"/>
    <col min="15874" max="15874" width="5.28515625" style="315" customWidth="1"/>
    <col min="15875" max="15875" width="12.28515625" style="315" customWidth="1"/>
    <col min="15876" max="15876" width="15.5703125" style="315" customWidth="1"/>
    <col min="15877" max="15882" width="14.140625" style="315" customWidth="1"/>
    <col min="15883" max="16128" width="9.140625" style="315"/>
    <col min="16129" max="16129" width="38.42578125" style="315" customWidth="1"/>
    <col min="16130" max="16130" width="5.28515625" style="315" customWidth="1"/>
    <col min="16131" max="16131" width="12.28515625" style="315" customWidth="1"/>
    <col min="16132" max="16132" width="15.5703125" style="315" customWidth="1"/>
    <col min="16133" max="16138" width="14.140625" style="315" customWidth="1"/>
    <col min="16139" max="16384" width="9.140625" style="315"/>
  </cols>
  <sheetData>
    <row r="1" spans="1:10">
      <c r="A1" s="312" t="s">
        <v>439</v>
      </c>
      <c r="B1" s="313"/>
      <c r="C1" s="313"/>
      <c r="D1" s="313"/>
      <c r="E1" s="313"/>
      <c r="F1" s="313"/>
      <c r="G1" s="313"/>
      <c r="H1" s="313"/>
      <c r="I1" s="313"/>
      <c r="J1" s="314"/>
    </row>
    <row r="2" spans="1:10" ht="15.75" thickBot="1">
      <c r="A2" s="312" t="s">
        <v>440</v>
      </c>
      <c r="B2" s="316"/>
      <c r="C2" s="316"/>
      <c r="D2" s="316"/>
      <c r="E2" s="316"/>
      <c r="F2" s="316"/>
      <c r="G2" s="316"/>
      <c r="H2" s="316"/>
      <c r="I2" s="316"/>
      <c r="J2" s="317" t="s">
        <v>1</v>
      </c>
    </row>
    <row r="3" spans="1:10">
      <c r="A3" s="318"/>
      <c r="B3" s="318"/>
      <c r="C3" s="318"/>
      <c r="D3" s="318"/>
      <c r="E3" s="318"/>
      <c r="F3" s="318"/>
      <c r="G3" s="318"/>
      <c r="H3" s="318"/>
      <c r="I3" s="319" t="s">
        <v>3</v>
      </c>
      <c r="J3" s="320">
        <v>503737</v>
      </c>
    </row>
    <row r="4" spans="1:10">
      <c r="A4" s="318"/>
      <c r="B4" s="318"/>
      <c r="C4" s="318"/>
      <c r="D4" s="321" t="str">
        <f>"на "&amp;TEXT(надату,"[$-F800]ДДДД, ММММ ДД, ГГГГ")</f>
        <v>на 1 января 2012 г.</v>
      </c>
      <c r="E4" s="322"/>
      <c r="F4" s="318"/>
      <c r="G4" s="318"/>
      <c r="H4" s="318"/>
      <c r="I4" s="319" t="s">
        <v>6</v>
      </c>
      <c r="J4" s="323">
        <f>надату</f>
        <v>40909</v>
      </c>
    </row>
    <row r="5" spans="1:10" ht="32.25" customHeight="1">
      <c r="H5" s="324"/>
      <c r="I5" s="325" t="s">
        <v>8</v>
      </c>
      <c r="J5" s="326">
        <v>83296618</v>
      </c>
    </row>
    <row r="6" spans="1:10">
      <c r="A6" s="6" t="s">
        <v>441</v>
      </c>
      <c r="B6" s="327" t="s">
        <v>513</v>
      </c>
      <c r="C6" s="327"/>
      <c r="D6" s="327"/>
      <c r="E6" s="327"/>
      <c r="F6" s="327"/>
      <c r="G6" s="327"/>
      <c r="H6" s="328"/>
      <c r="I6" s="319" t="s">
        <v>15</v>
      </c>
      <c r="J6" s="329" t="s">
        <v>442</v>
      </c>
    </row>
    <row r="7" spans="1:10">
      <c r="A7" s="30" t="s">
        <v>443</v>
      </c>
      <c r="B7" s="330"/>
      <c r="C7" s="328"/>
      <c r="D7" s="328"/>
      <c r="E7" s="328"/>
      <c r="F7" s="328"/>
      <c r="G7" s="328"/>
      <c r="H7" s="328"/>
      <c r="I7" s="319"/>
      <c r="J7" s="326"/>
    </row>
    <row r="8" spans="1:10">
      <c r="A8" s="30" t="s">
        <v>12</v>
      </c>
      <c r="B8" s="331" t="s">
        <v>514</v>
      </c>
      <c r="C8" s="331"/>
      <c r="D8" s="331"/>
      <c r="E8" s="331"/>
      <c r="F8" s="331"/>
      <c r="G8" s="331"/>
      <c r="H8" s="328"/>
      <c r="I8" s="325" t="s">
        <v>8</v>
      </c>
      <c r="J8" s="326">
        <v>2113470</v>
      </c>
    </row>
    <row r="9" spans="1:10">
      <c r="A9" s="30" t="s">
        <v>444</v>
      </c>
      <c r="B9" s="332"/>
      <c r="C9" s="332"/>
      <c r="D9" s="332"/>
      <c r="E9" s="332"/>
      <c r="F9" s="332"/>
      <c r="G9" s="332"/>
      <c r="H9" s="328"/>
      <c r="I9" s="319"/>
      <c r="J9" s="326"/>
    </row>
    <row r="10" spans="1:10">
      <c r="A10" s="30" t="s">
        <v>445</v>
      </c>
      <c r="B10" s="318"/>
      <c r="C10" s="318"/>
      <c r="D10" s="318"/>
      <c r="E10" s="318"/>
      <c r="F10" s="318"/>
      <c r="G10" s="318"/>
      <c r="H10" s="318"/>
      <c r="I10" s="319" t="s">
        <v>11</v>
      </c>
      <c r="J10" s="326">
        <v>57401000000</v>
      </c>
    </row>
    <row r="11" spans="1:10" ht="15.75" thickBot="1">
      <c r="A11" s="318" t="s">
        <v>237</v>
      </c>
      <c r="B11" s="318"/>
      <c r="C11" s="318"/>
      <c r="D11" s="318"/>
      <c r="E11" s="318"/>
      <c r="F11" s="318"/>
      <c r="G11" s="318"/>
      <c r="H11" s="318"/>
      <c r="I11" s="319" t="s">
        <v>16</v>
      </c>
      <c r="J11" s="333">
        <v>383</v>
      </c>
    </row>
    <row r="12" spans="1:10">
      <c r="A12" s="314"/>
      <c r="B12" s="314"/>
      <c r="C12" s="314"/>
      <c r="D12" s="314"/>
      <c r="E12" s="314"/>
      <c r="F12" s="314"/>
      <c r="G12" s="314"/>
      <c r="H12" s="314"/>
      <c r="I12" s="314"/>
      <c r="J12" s="314"/>
    </row>
    <row r="13" spans="1:10">
      <c r="A13" s="334" t="s">
        <v>446</v>
      </c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>
      <c r="A14" s="314"/>
      <c r="B14" s="314"/>
      <c r="C14" s="314"/>
      <c r="D14" s="314"/>
      <c r="E14" s="314"/>
      <c r="F14" s="314"/>
      <c r="G14" s="314"/>
      <c r="H14" s="314"/>
      <c r="I14" s="314"/>
      <c r="J14" s="335" t="s">
        <v>447</v>
      </c>
    </row>
    <row r="15" spans="1:10" ht="12.75" customHeight="1">
      <c r="A15" s="336" t="s">
        <v>238</v>
      </c>
      <c r="B15" s="337" t="s">
        <v>19</v>
      </c>
      <c r="C15" s="337" t="s">
        <v>448</v>
      </c>
      <c r="D15" s="337" t="s">
        <v>449</v>
      </c>
      <c r="E15" s="337" t="s">
        <v>450</v>
      </c>
      <c r="F15" s="337"/>
      <c r="G15" s="337"/>
      <c r="H15" s="337"/>
      <c r="I15" s="337"/>
      <c r="J15" s="338" t="s">
        <v>451</v>
      </c>
    </row>
    <row r="16" spans="1:10" ht="45">
      <c r="A16" s="336"/>
      <c r="B16" s="337"/>
      <c r="C16" s="337"/>
      <c r="D16" s="337"/>
      <c r="E16" s="339" t="s">
        <v>452</v>
      </c>
      <c r="F16" s="339" t="s">
        <v>453</v>
      </c>
      <c r="G16" s="339" t="s">
        <v>454</v>
      </c>
      <c r="H16" s="339" t="s">
        <v>455</v>
      </c>
      <c r="I16" s="339" t="s">
        <v>25</v>
      </c>
      <c r="J16" s="338"/>
    </row>
    <row r="17" spans="1:10" ht="15.75" thickBot="1">
      <c r="A17" s="340">
        <v>1</v>
      </c>
      <c r="B17" s="341">
        <v>2</v>
      </c>
      <c r="C17" s="342">
        <v>3</v>
      </c>
      <c r="D17" s="343">
        <v>4</v>
      </c>
      <c r="E17" s="343">
        <v>5</v>
      </c>
      <c r="F17" s="343">
        <v>6</v>
      </c>
      <c r="G17" s="343">
        <v>7</v>
      </c>
      <c r="H17" s="343">
        <v>8</v>
      </c>
      <c r="I17" s="343">
        <v>9</v>
      </c>
      <c r="J17" s="344">
        <v>10</v>
      </c>
    </row>
    <row r="18" spans="1:10">
      <c r="A18" s="345" t="s">
        <v>456</v>
      </c>
      <c r="B18" s="346" t="s">
        <v>29</v>
      </c>
      <c r="C18" s="347"/>
      <c r="D18" s="348">
        <f>D19+D20+D21+D22+D23+D27</f>
        <v>0</v>
      </c>
      <c r="E18" s="348">
        <f>E19+E20+E21+E22+E23+E27</f>
        <v>0</v>
      </c>
      <c r="F18" s="348">
        <f>F19+F20+F21+F22+F23+F27</f>
        <v>448290.82</v>
      </c>
      <c r="G18" s="348">
        <f>G19+G20+G21+G22+G23+G27</f>
        <v>0</v>
      </c>
      <c r="H18" s="348">
        <f>H19+H20+H21+H22+H23+H27</f>
        <v>0</v>
      </c>
      <c r="I18" s="349">
        <f>E18+F18+G18+H18</f>
        <v>448290.82</v>
      </c>
      <c r="J18" s="350"/>
    </row>
    <row r="19" spans="1:10">
      <c r="A19" s="351" t="s">
        <v>457</v>
      </c>
      <c r="B19" s="352" t="s">
        <v>51</v>
      </c>
      <c r="C19" s="353" t="s">
        <v>247</v>
      </c>
      <c r="D19" s="354"/>
      <c r="E19" s="354"/>
      <c r="F19" s="354"/>
      <c r="G19" s="354"/>
      <c r="H19" s="354"/>
      <c r="I19" s="355">
        <f t="shared" ref="I19:I31" si="0">E19+F19+G19+H19</f>
        <v>0</v>
      </c>
      <c r="J19" s="356"/>
    </row>
    <row r="20" spans="1:10" ht="24">
      <c r="A20" s="351" t="s">
        <v>458</v>
      </c>
      <c r="B20" s="352" t="s">
        <v>59</v>
      </c>
      <c r="C20" s="353" t="s">
        <v>249</v>
      </c>
      <c r="D20" s="354"/>
      <c r="E20" s="354"/>
      <c r="F20" s="354"/>
      <c r="G20" s="354"/>
      <c r="H20" s="354"/>
      <c r="I20" s="355">
        <f t="shared" si="0"/>
        <v>0</v>
      </c>
      <c r="J20" s="356"/>
    </row>
    <row r="21" spans="1:10" ht="24">
      <c r="A21" s="351" t="s">
        <v>459</v>
      </c>
      <c r="B21" s="352" t="s">
        <v>67</v>
      </c>
      <c r="C21" s="353" t="s">
        <v>251</v>
      </c>
      <c r="D21" s="354"/>
      <c r="E21" s="354"/>
      <c r="F21" s="354"/>
      <c r="G21" s="354"/>
      <c r="H21" s="354"/>
      <c r="I21" s="355">
        <f t="shared" si="0"/>
        <v>0</v>
      </c>
      <c r="J21" s="356"/>
    </row>
    <row r="22" spans="1:10" ht="24">
      <c r="A22" s="351" t="s">
        <v>460</v>
      </c>
      <c r="B22" s="352" t="s">
        <v>75</v>
      </c>
      <c r="C22" s="353" t="s">
        <v>107</v>
      </c>
      <c r="D22" s="354"/>
      <c r="E22" s="354"/>
      <c r="F22" s="354"/>
      <c r="G22" s="354"/>
      <c r="H22" s="354"/>
      <c r="I22" s="355">
        <f t="shared" si="0"/>
        <v>0</v>
      </c>
      <c r="J22" s="356"/>
    </row>
    <row r="23" spans="1:10">
      <c r="A23" s="357" t="s">
        <v>257</v>
      </c>
      <c r="B23" s="352" t="s">
        <v>89</v>
      </c>
      <c r="C23" s="353" t="s">
        <v>205</v>
      </c>
      <c r="D23" s="354">
        <f>SUM(D24:D26)</f>
        <v>0</v>
      </c>
      <c r="E23" s="354">
        <f>SUM(E24:E26)</f>
        <v>0</v>
      </c>
      <c r="F23" s="354">
        <f>SUM(F24:F26)</f>
        <v>0</v>
      </c>
      <c r="G23" s="354">
        <f>SUM(G24:G26)</f>
        <v>0</v>
      </c>
      <c r="H23" s="354">
        <f>SUM(H24:H26)</f>
        <v>0</v>
      </c>
      <c r="I23" s="355">
        <f t="shared" si="0"/>
        <v>0</v>
      </c>
      <c r="J23" s="356"/>
    </row>
    <row r="24" spans="1:10" ht="22.5">
      <c r="A24" s="358" t="s">
        <v>461</v>
      </c>
      <c r="B24" s="352" t="s">
        <v>93</v>
      </c>
      <c r="C24" s="353" t="s">
        <v>174</v>
      </c>
      <c r="D24" s="354"/>
      <c r="E24" s="354"/>
      <c r="F24" s="354"/>
      <c r="G24" s="354"/>
      <c r="H24" s="354"/>
      <c r="I24" s="355">
        <f t="shared" si="0"/>
        <v>0</v>
      </c>
      <c r="J24" s="356"/>
    </row>
    <row r="25" spans="1:10">
      <c r="A25" s="358" t="s">
        <v>462</v>
      </c>
      <c r="B25" s="352" t="s">
        <v>463</v>
      </c>
      <c r="C25" s="353" t="s">
        <v>371</v>
      </c>
      <c r="D25" s="354"/>
      <c r="E25" s="354"/>
      <c r="F25" s="354"/>
      <c r="G25" s="354"/>
      <c r="H25" s="354"/>
      <c r="I25" s="355">
        <f t="shared" si="0"/>
        <v>0</v>
      </c>
      <c r="J25" s="356"/>
    </row>
    <row r="26" spans="1:10">
      <c r="A26" s="358" t="s">
        <v>464</v>
      </c>
      <c r="B26" s="352" t="s">
        <v>263</v>
      </c>
      <c r="C26" s="353" t="s">
        <v>215</v>
      </c>
      <c r="D26" s="354"/>
      <c r="E26" s="354"/>
      <c r="F26" s="354"/>
      <c r="G26" s="354"/>
      <c r="H26" s="354"/>
      <c r="I26" s="355">
        <f t="shared" si="0"/>
        <v>0</v>
      </c>
      <c r="J26" s="356"/>
    </row>
    <row r="27" spans="1:10">
      <c r="A27" s="359" t="s">
        <v>266</v>
      </c>
      <c r="B27" s="352" t="s">
        <v>99</v>
      </c>
      <c r="C27" s="353" t="s">
        <v>267</v>
      </c>
      <c r="D27" s="354">
        <f>D28+D29+D30+D31</f>
        <v>0</v>
      </c>
      <c r="E27" s="354">
        <f>E28+E29+E30+E31</f>
        <v>0</v>
      </c>
      <c r="F27" s="354">
        <f>F28+F29+F30+F31</f>
        <v>448290.82</v>
      </c>
      <c r="G27" s="354">
        <f>G28+G29+G30+G31</f>
        <v>0</v>
      </c>
      <c r="H27" s="354">
        <f>H28+H29+H30+H31</f>
        <v>0</v>
      </c>
      <c r="I27" s="355">
        <f t="shared" si="0"/>
        <v>448290.82</v>
      </c>
      <c r="J27" s="356"/>
    </row>
    <row r="28" spans="1:10" ht="25.5" customHeight="1">
      <c r="A28" s="358" t="s">
        <v>465</v>
      </c>
      <c r="B28" s="352" t="s">
        <v>101</v>
      </c>
      <c r="C28" s="353" t="s">
        <v>267</v>
      </c>
      <c r="D28" s="354"/>
      <c r="E28" s="354"/>
      <c r="F28" s="354"/>
      <c r="G28" s="354"/>
      <c r="H28" s="354"/>
      <c r="I28" s="355">
        <f t="shared" si="0"/>
        <v>0</v>
      </c>
      <c r="J28" s="356"/>
    </row>
    <row r="29" spans="1:10">
      <c r="A29" s="358" t="s">
        <v>466</v>
      </c>
      <c r="B29" s="352" t="s">
        <v>270</v>
      </c>
      <c r="C29" s="353" t="s">
        <v>267</v>
      </c>
      <c r="D29" s="354"/>
      <c r="E29" s="354"/>
      <c r="F29" s="354">
        <v>448290.82</v>
      </c>
      <c r="G29" s="354"/>
      <c r="H29" s="354"/>
      <c r="I29" s="355">
        <f t="shared" si="0"/>
        <v>448290.82</v>
      </c>
      <c r="J29" s="356"/>
    </row>
    <row r="30" spans="1:10">
      <c r="A30" s="358" t="s">
        <v>467</v>
      </c>
      <c r="B30" s="352" t="s">
        <v>272</v>
      </c>
      <c r="C30" s="353" t="s">
        <v>267</v>
      </c>
      <c r="D30" s="354"/>
      <c r="E30" s="354"/>
      <c r="F30" s="354"/>
      <c r="G30" s="354"/>
      <c r="H30" s="354"/>
      <c r="I30" s="355">
        <f t="shared" si="0"/>
        <v>0</v>
      </c>
      <c r="J30" s="356"/>
    </row>
    <row r="31" spans="1:10">
      <c r="A31" s="360" t="s">
        <v>468</v>
      </c>
      <c r="B31" s="352" t="s">
        <v>274</v>
      </c>
      <c r="C31" s="353" t="s">
        <v>267</v>
      </c>
      <c r="D31" s="354"/>
      <c r="E31" s="354"/>
      <c r="F31" s="354"/>
      <c r="G31" s="354"/>
      <c r="H31" s="354"/>
      <c r="I31" s="355">
        <f t="shared" si="0"/>
        <v>0</v>
      </c>
      <c r="J31" s="356"/>
    </row>
    <row r="32" spans="1:10" ht="15.75" thickBot="1">
      <c r="A32" s="361"/>
      <c r="B32" s="362"/>
      <c r="C32" s="363"/>
      <c r="D32" s="364"/>
      <c r="E32" s="364"/>
      <c r="F32" s="364"/>
      <c r="G32" s="364"/>
      <c r="H32" s="364"/>
      <c r="I32" s="364"/>
      <c r="J32" s="365"/>
    </row>
    <row r="33" spans="1:20">
      <c r="A33" s="366"/>
      <c r="B33" s="367"/>
      <c r="C33" s="367"/>
      <c r="D33" s="368"/>
      <c r="E33" s="369"/>
      <c r="F33" s="368"/>
      <c r="G33" s="369"/>
      <c r="H33" s="369"/>
      <c r="I33" s="369"/>
      <c r="J33" s="369"/>
    </row>
    <row r="34" spans="1:20" ht="6" customHeight="1">
      <c r="A34" s="370"/>
      <c r="B34" s="367"/>
      <c r="C34" s="367"/>
      <c r="D34" s="368"/>
      <c r="E34" s="369"/>
      <c r="F34" s="368"/>
      <c r="G34" s="369"/>
      <c r="H34" s="369"/>
      <c r="I34" s="369"/>
      <c r="J34" s="369"/>
    </row>
    <row r="35" spans="1:20" hidden="1">
      <c r="A35" s="370"/>
      <c r="B35" s="367"/>
      <c r="C35" s="367"/>
      <c r="D35" s="368"/>
      <c r="E35" s="371"/>
      <c r="F35" s="368"/>
      <c r="G35" s="369"/>
      <c r="H35" s="369"/>
      <c r="I35" s="369"/>
      <c r="J35" s="369"/>
    </row>
    <row r="36" spans="1:20">
      <c r="A36" s="372" t="s">
        <v>469</v>
      </c>
      <c r="B36" s="372"/>
      <c r="C36" s="372"/>
      <c r="D36" s="372"/>
      <c r="E36" s="372"/>
      <c r="F36" s="372"/>
      <c r="G36" s="372"/>
      <c r="H36" s="372"/>
      <c r="I36" s="372"/>
      <c r="J36" s="372"/>
    </row>
    <row r="37" spans="1:20" ht="11.25" customHeight="1">
      <c r="C37" s="373"/>
      <c r="D37" s="11"/>
      <c r="E37" s="11"/>
      <c r="F37" s="11"/>
      <c r="G37" s="11"/>
      <c r="H37" s="11"/>
      <c r="I37" s="11"/>
      <c r="J37" s="335" t="s">
        <v>470</v>
      </c>
    </row>
    <row r="38" spans="1:20" ht="12.75" customHeight="1">
      <c r="A38" s="374" t="s">
        <v>238</v>
      </c>
      <c r="B38" s="375" t="s">
        <v>471</v>
      </c>
      <c r="C38" s="375" t="s">
        <v>448</v>
      </c>
      <c r="D38" s="375" t="s">
        <v>449</v>
      </c>
      <c r="E38" s="375" t="s">
        <v>450</v>
      </c>
      <c r="F38" s="375"/>
      <c r="G38" s="375"/>
      <c r="H38" s="375"/>
      <c r="I38" s="375"/>
      <c r="J38" s="376" t="s">
        <v>451</v>
      </c>
      <c r="K38" s="377"/>
      <c r="L38" s="377"/>
      <c r="M38" s="377"/>
      <c r="N38" s="377"/>
      <c r="O38" s="377"/>
      <c r="P38" s="377"/>
      <c r="Q38" s="377"/>
      <c r="R38" s="377"/>
      <c r="S38" s="377"/>
      <c r="T38" s="377"/>
    </row>
    <row r="39" spans="1:20" ht="38.25">
      <c r="A39" s="374"/>
      <c r="B39" s="375"/>
      <c r="C39" s="375"/>
      <c r="D39" s="375"/>
      <c r="E39" s="378" t="s">
        <v>452</v>
      </c>
      <c r="F39" s="378" t="s">
        <v>453</v>
      </c>
      <c r="G39" s="378" t="s">
        <v>454</v>
      </c>
      <c r="H39" s="378" t="s">
        <v>455</v>
      </c>
      <c r="I39" s="378" t="s">
        <v>25</v>
      </c>
      <c r="J39" s="376"/>
      <c r="K39" s="379"/>
      <c r="L39" s="379"/>
      <c r="M39" s="377"/>
      <c r="N39" s="377"/>
      <c r="O39" s="379"/>
      <c r="P39" s="379"/>
      <c r="Q39" s="379"/>
      <c r="R39" s="379"/>
      <c r="S39" s="379"/>
      <c r="T39" s="379"/>
    </row>
    <row r="40" spans="1:20" ht="15.75" thickBot="1">
      <c r="A40" s="380">
        <v>1</v>
      </c>
      <c r="B40" s="343">
        <v>2</v>
      </c>
      <c r="C40" s="381">
        <v>3</v>
      </c>
      <c r="D40" s="343">
        <v>4</v>
      </c>
      <c r="E40" s="343">
        <v>5</v>
      </c>
      <c r="F40" s="343">
        <v>6</v>
      </c>
      <c r="G40" s="343">
        <v>7</v>
      </c>
      <c r="H40" s="343">
        <v>8</v>
      </c>
      <c r="I40" s="344">
        <v>9</v>
      </c>
      <c r="J40" s="343">
        <v>10</v>
      </c>
      <c r="K40" s="60"/>
      <c r="L40" s="60"/>
    </row>
    <row r="41" spans="1:20" ht="12" customHeight="1">
      <c r="A41" s="382" t="s">
        <v>472</v>
      </c>
      <c r="B41" s="383" t="s">
        <v>278</v>
      </c>
      <c r="C41" s="384" t="s">
        <v>473</v>
      </c>
      <c r="D41" s="385">
        <f>SUM(D43:D58)</f>
        <v>448290.82</v>
      </c>
      <c r="E41" s="385">
        <f>SUM(E43:E58)</f>
        <v>0</v>
      </c>
      <c r="F41" s="385">
        <f>SUM(F43:F58)</f>
        <v>447090.82</v>
      </c>
      <c r="G41" s="385">
        <f>SUM(G43:G58)</f>
        <v>0</v>
      </c>
      <c r="H41" s="385">
        <f>SUM(H43:H58)</f>
        <v>0</v>
      </c>
      <c r="I41" s="385">
        <f>SUM(E41:H41)</f>
        <v>447090.82</v>
      </c>
      <c r="J41" s="386"/>
      <c r="K41" s="387"/>
      <c r="L41" s="387"/>
    </row>
    <row r="42" spans="1:20">
      <c r="A42" s="388" t="s">
        <v>474</v>
      </c>
      <c r="B42" s="389" t="s">
        <v>475</v>
      </c>
      <c r="C42" s="390"/>
      <c r="D42" s="391"/>
      <c r="E42" s="391"/>
      <c r="F42" s="391"/>
      <c r="G42" s="391"/>
      <c r="H42" s="391"/>
      <c r="I42" s="391"/>
      <c r="J42" s="392"/>
      <c r="K42" s="393"/>
      <c r="L42" s="393"/>
    </row>
    <row r="43" spans="1:20">
      <c r="A43" s="394" t="s">
        <v>476</v>
      </c>
      <c r="B43" s="389" t="s">
        <v>477</v>
      </c>
      <c r="C43" s="395" t="s">
        <v>132</v>
      </c>
      <c r="D43" s="396">
        <v>323358.65000000002</v>
      </c>
      <c r="E43" s="396"/>
      <c r="F43" s="396">
        <v>323358.65000000002</v>
      </c>
      <c r="G43" s="396"/>
      <c r="H43" s="396"/>
      <c r="I43" s="397">
        <f>SUM(E43:H43)</f>
        <v>323358.65000000002</v>
      </c>
      <c r="J43" s="398"/>
      <c r="K43" s="399"/>
      <c r="L43" s="399"/>
    </row>
    <row r="44" spans="1:20">
      <c r="A44" s="400" t="s">
        <v>478</v>
      </c>
      <c r="B44" s="389" t="s">
        <v>479</v>
      </c>
      <c r="C44" s="395" t="s">
        <v>134</v>
      </c>
      <c r="D44" s="396">
        <v>15600</v>
      </c>
      <c r="E44" s="396"/>
      <c r="F44" s="396">
        <v>14400</v>
      </c>
      <c r="G44" s="396"/>
      <c r="H44" s="396"/>
      <c r="I44" s="397">
        <f t="shared" ref="I44:I59" si="1">SUM(E44:H44)</f>
        <v>14400</v>
      </c>
      <c r="J44" s="398"/>
      <c r="K44" s="399"/>
      <c r="L44" s="399"/>
    </row>
    <row r="45" spans="1:20">
      <c r="A45" s="401" t="s">
        <v>480</v>
      </c>
      <c r="B45" s="389" t="s">
        <v>481</v>
      </c>
      <c r="C45" s="395" t="s">
        <v>136</v>
      </c>
      <c r="D45" s="396">
        <v>79899.17</v>
      </c>
      <c r="E45" s="396"/>
      <c r="F45" s="396">
        <v>79899.17</v>
      </c>
      <c r="G45" s="396"/>
      <c r="H45" s="396"/>
      <c r="I45" s="397">
        <f t="shared" si="1"/>
        <v>79899.17</v>
      </c>
      <c r="J45" s="398"/>
      <c r="K45" s="399"/>
      <c r="L45" s="399"/>
    </row>
    <row r="46" spans="1:20">
      <c r="A46" s="394" t="s">
        <v>482</v>
      </c>
      <c r="B46" s="389" t="s">
        <v>483</v>
      </c>
      <c r="C46" s="395" t="s">
        <v>290</v>
      </c>
      <c r="D46" s="396"/>
      <c r="E46" s="396"/>
      <c r="F46" s="396"/>
      <c r="G46" s="396"/>
      <c r="H46" s="396"/>
      <c r="I46" s="397">
        <f t="shared" si="1"/>
        <v>0</v>
      </c>
      <c r="J46" s="398"/>
      <c r="K46" s="399"/>
      <c r="L46" s="399"/>
    </row>
    <row r="47" spans="1:20">
      <c r="A47" s="394" t="s">
        <v>484</v>
      </c>
      <c r="B47" s="389" t="s">
        <v>485</v>
      </c>
      <c r="C47" s="395" t="s">
        <v>292</v>
      </c>
      <c r="D47" s="396"/>
      <c r="E47" s="396"/>
      <c r="F47" s="396"/>
      <c r="G47" s="396"/>
      <c r="H47" s="396"/>
      <c r="I47" s="397">
        <f t="shared" si="1"/>
        <v>0</v>
      </c>
      <c r="J47" s="398"/>
      <c r="K47" s="399"/>
      <c r="L47" s="399"/>
    </row>
    <row r="48" spans="1:20">
      <c r="A48" s="394" t="s">
        <v>486</v>
      </c>
      <c r="B48" s="389" t="s">
        <v>487</v>
      </c>
      <c r="C48" s="395" t="s">
        <v>294</v>
      </c>
      <c r="D48" s="402"/>
      <c r="E48" s="402"/>
      <c r="F48" s="396"/>
      <c r="G48" s="396"/>
      <c r="H48" s="396"/>
      <c r="I48" s="397">
        <f t="shared" si="1"/>
        <v>0</v>
      </c>
      <c r="J48" s="398"/>
      <c r="K48" s="399"/>
      <c r="L48" s="399"/>
    </row>
    <row r="49" spans="1:12">
      <c r="A49" s="394" t="s">
        <v>488</v>
      </c>
      <c r="B49" s="389" t="s">
        <v>489</v>
      </c>
      <c r="C49" s="395" t="s">
        <v>296</v>
      </c>
      <c r="D49" s="396"/>
      <c r="E49" s="396"/>
      <c r="F49" s="396"/>
      <c r="G49" s="396"/>
      <c r="H49" s="396"/>
      <c r="I49" s="397">
        <f t="shared" si="1"/>
        <v>0</v>
      </c>
      <c r="J49" s="398"/>
      <c r="K49" s="399"/>
      <c r="L49" s="399"/>
    </row>
    <row r="50" spans="1:12">
      <c r="A50" s="394" t="s">
        <v>490</v>
      </c>
      <c r="B50" s="389" t="s">
        <v>491</v>
      </c>
      <c r="C50" s="395" t="s">
        <v>298</v>
      </c>
      <c r="D50" s="402"/>
      <c r="E50" s="402"/>
      <c r="F50" s="396"/>
      <c r="G50" s="396"/>
      <c r="H50" s="396"/>
      <c r="I50" s="397">
        <f t="shared" si="1"/>
        <v>0</v>
      </c>
      <c r="J50" s="398"/>
      <c r="K50" s="399"/>
      <c r="L50" s="399"/>
    </row>
    <row r="51" spans="1:12">
      <c r="A51" s="394" t="s">
        <v>492</v>
      </c>
      <c r="B51" s="389" t="s">
        <v>130</v>
      </c>
      <c r="C51" s="395" t="s">
        <v>300</v>
      </c>
      <c r="D51" s="402"/>
      <c r="E51" s="402"/>
      <c r="F51" s="396"/>
      <c r="G51" s="396"/>
      <c r="H51" s="396"/>
      <c r="I51" s="397">
        <f t="shared" si="1"/>
        <v>0</v>
      </c>
      <c r="J51" s="398"/>
      <c r="K51" s="399"/>
      <c r="L51" s="399"/>
    </row>
    <row r="52" spans="1:12" ht="34.5">
      <c r="A52" s="403" t="s">
        <v>493</v>
      </c>
      <c r="B52" s="389" t="s">
        <v>132</v>
      </c>
      <c r="C52" s="395" t="s">
        <v>312</v>
      </c>
      <c r="D52" s="402"/>
      <c r="E52" s="402"/>
      <c r="F52" s="396"/>
      <c r="G52" s="396"/>
      <c r="H52" s="396"/>
      <c r="I52" s="397">
        <f t="shared" si="1"/>
        <v>0</v>
      </c>
      <c r="J52" s="398"/>
      <c r="K52" s="399"/>
      <c r="L52" s="399"/>
    </row>
    <row r="53" spans="1:12" ht="34.5">
      <c r="A53" s="403" t="s">
        <v>494</v>
      </c>
      <c r="B53" s="389" t="s">
        <v>134</v>
      </c>
      <c r="C53" s="395" t="s">
        <v>314</v>
      </c>
      <c r="D53" s="402"/>
      <c r="E53" s="402"/>
      <c r="F53" s="396"/>
      <c r="G53" s="396"/>
      <c r="H53" s="396"/>
      <c r="I53" s="397">
        <f t="shared" si="1"/>
        <v>0</v>
      </c>
      <c r="J53" s="398"/>
      <c r="K53" s="399"/>
      <c r="L53" s="399"/>
    </row>
    <row r="54" spans="1:12" ht="19.5" customHeight="1">
      <c r="A54" s="404" t="s">
        <v>495</v>
      </c>
      <c r="B54" s="389" t="s">
        <v>136</v>
      </c>
      <c r="C54" s="395" t="s">
        <v>324</v>
      </c>
      <c r="D54" s="402">
        <v>21489</v>
      </c>
      <c r="E54" s="402"/>
      <c r="F54" s="396">
        <v>21489</v>
      </c>
      <c r="G54" s="396"/>
      <c r="H54" s="396"/>
      <c r="I54" s="397">
        <f t="shared" si="1"/>
        <v>21489</v>
      </c>
      <c r="J54" s="398"/>
      <c r="K54" s="399"/>
      <c r="L54" s="399"/>
    </row>
    <row r="55" spans="1:12" ht="33.75">
      <c r="A55" s="404" t="s">
        <v>496</v>
      </c>
      <c r="B55" s="389" t="s">
        <v>497</v>
      </c>
      <c r="C55" s="395" t="s">
        <v>327</v>
      </c>
      <c r="D55" s="402"/>
      <c r="E55" s="402"/>
      <c r="F55" s="396"/>
      <c r="G55" s="396"/>
      <c r="H55" s="396"/>
      <c r="I55" s="397">
        <f t="shared" si="1"/>
        <v>0</v>
      </c>
      <c r="J55" s="398"/>
      <c r="K55" s="399"/>
      <c r="L55" s="399"/>
    </row>
    <row r="56" spans="1:12">
      <c r="A56" s="405" t="s">
        <v>498</v>
      </c>
      <c r="B56" s="389" t="s">
        <v>499</v>
      </c>
      <c r="C56" s="395" t="s">
        <v>142</v>
      </c>
      <c r="D56" s="402"/>
      <c r="E56" s="402"/>
      <c r="F56" s="396"/>
      <c r="G56" s="396"/>
      <c r="H56" s="396"/>
      <c r="I56" s="397">
        <f t="shared" si="1"/>
        <v>0</v>
      </c>
      <c r="J56" s="398"/>
      <c r="K56" s="399"/>
      <c r="L56" s="399"/>
    </row>
    <row r="57" spans="1:12">
      <c r="A57" s="404" t="s">
        <v>500</v>
      </c>
      <c r="B57" s="389" t="s">
        <v>501</v>
      </c>
      <c r="C57" s="395" t="s">
        <v>148</v>
      </c>
      <c r="D57" s="402"/>
      <c r="E57" s="402"/>
      <c r="F57" s="396"/>
      <c r="G57" s="396"/>
      <c r="H57" s="396"/>
      <c r="I57" s="397">
        <f t="shared" si="1"/>
        <v>0</v>
      </c>
      <c r="J57" s="398"/>
      <c r="K57" s="399"/>
      <c r="L57" s="399"/>
    </row>
    <row r="58" spans="1:12">
      <c r="A58" s="404" t="s">
        <v>502</v>
      </c>
      <c r="B58" s="389" t="s">
        <v>503</v>
      </c>
      <c r="C58" s="395" t="s">
        <v>368</v>
      </c>
      <c r="D58" s="402">
        <v>7944</v>
      </c>
      <c r="E58" s="402"/>
      <c r="F58" s="396">
        <v>7944</v>
      </c>
      <c r="G58" s="396"/>
      <c r="H58" s="396"/>
      <c r="I58" s="397">
        <f t="shared" si="1"/>
        <v>7944</v>
      </c>
      <c r="J58" s="398"/>
      <c r="K58" s="399"/>
      <c r="L58" s="399"/>
    </row>
    <row r="59" spans="1:12" ht="24" thickBot="1">
      <c r="A59" s="406" t="s">
        <v>504</v>
      </c>
      <c r="B59" s="407">
        <v>450</v>
      </c>
      <c r="C59" s="408" t="s">
        <v>374</v>
      </c>
      <c r="D59" s="409">
        <f>D18-D41</f>
        <v>-448290.82</v>
      </c>
      <c r="E59" s="409">
        <f>E18-E41</f>
        <v>0</v>
      </c>
      <c r="F59" s="409">
        <f>F18-F41</f>
        <v>1200</v>
      </c>
      <c r="G59" s="409">
        <f>G18-G41</f>
        <v>0</v>
      </c>
      <c r="H59" s="409">
        <f>H18-H41</f>
        <v>0</v>
      </c>
      <c r="I59" s="410">
        <f t="shared" si="1"/>
        <v>1200</v>
      </c>
      <c r="J59" s="411"/>
      <c r="K59" s="399"/>
      <c r="L59" s="399"/>
    </row>
    <row r="60" spans="1:12">
      <c r="A60" s="412"/>
      <c r="B60" s="367"/>
      <c r="C60" s="413"/>
      <c r="D60" s="414"/>
      <c r="E60" s="414"/>
      <c r="F60" s="414"/>
      <c r="G60" s="414"/>
      <c r="H60" s="414"/>
      <c r="I60" s="414"/>
      <c r="J60" s="414"/>
    </row>
    <row r="61" spans="1:12" ht="18.75" hidden="1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</row>
    <row r="62" spans="1:12" ht="18.75" hidden="1" customHeight="1">
      <c r="A62" s="315"/>
      <c r="B62" s="315"/>
      <c r="C62" s="315"/>
      <c r="D62" s="315"/>
      <c r="E62" s="315"/>
      <c r="F62" s="315"/>
      <c r="G62" s="315"/>
      <c r="H62" s="315"/>
      <c r="I62" s="315"/>
      <c r="J62" s="315"/>
    </row>
    <row r="63" spans="1:12" ht="18.75" hidden="1" customHeight="1">
      <c r="A63" s="315"/>
      <c r="B63" s="315"/>
      <c r="C63" s="315"/>
      <c r="D63" s="315"/>
      <c r="E63" s="315"/>
      <c r="F63" s="315"/>
      <c r="G63" s="315"/>
      <c r="H63" s="315"/>
      <c r="I63" s="315"/>
      <c r="J63" s="315"/>
    </row>
    <row r="64" spans="1:12">
      <c r="A64" s="372" t="s">
        <v>505</v>
      </c>
      <c r="B64" s="372"/>
      <c r="C64" s="372"/>
      <c r="D64" s="372"/>
      <c r="E64" s="372"/>
      <c r="F64" s="372"/>
      <c r="G64" s="372"/>
      <c r="H64" s="372"/>
      <c r="I64" s="372"/>
      <c r="J64" s="372"/>
    </row>
    <row r="65" spans="1:10">
      <c r="A65" s="415"/>
      <c r="B65" s="415"/>
      <c r="C65" s="415"/>
      <c r="D65" s="415"/>
      <c r="E65" s="415"/>
      <c r="F65" s="415"/>
      <c r="G65" s="415"/>
      <c r="H65" s="415"/>
      <c r="I65" s="415"/>
      <c r="J65" s="335" t="s">
        <v>506</v>
      </c>
    </row>
    <row r="66" spans="1:10" ht="12.75" customHeight="1">
      <c r="A66" s="374" t="s">
        <v>238</v>
      </c>
      <c r="B66" s="375" t="s">
        <v>471</v>
      </c>
      <c r="C66" s="375" t="s">
        <v>507</v>
      </c>
      <c r="D66" s="375" t="s">
        <v>449</v>
      </c>
      <c r="E66" s="375" t="s">
        <v>508</v>
      </c>
      <c r="F66" s="375"/>
      <c r="G66" s="375"/>
      <c r="H66" s="375"/>
      <c r="I66" s="375"/>
      <c r="J66" s="376" t="s">
        <v>451</v>
      </c>
    </row>
    <row r="67" spans="1:10" ht="38.25">
      <c r="A67" s="374"/>
      <c r="B67" s="375"/>
      <c r="C67" s="375"/>
      <c r="D67" s="375"/>
      <c r="E67" s="378" t="s">
        <v>452</v>
      </c>
      <c r="F67" s="378" t="s">
        <v>453</v>
      </c>
      <c r="G67" s="378" t="s">
        <v>454</v>
      </c>
      <c r="H67" s="378" t="s">
        <v>455</v>
      </c>
      <c r="I67" s="378" t="s">
        <v>25</v>
      </c>
      <c r="J67" s="376"/>
    </row>
    <row r="68" spans="1:10" ht="15.75" thickBot="1">
      <c r="A68" s="340">
        <v>1</v>
      </c>
      <c r="B68" s="343">
        <v>2</v>
      </c>
      <c r="C68" s="343">
        <v>3</v>
      </c>
      <c r="D68" s="343">
        <v>4</v>
      </c>
      <c r="E68" s="343">
        <v>5</v>
      </c>
      <c r="F68" s="343">
        <v>6</v>
      </c>
      <c r="G68" s="343">
        <v>7</v>
      </c>
      <c r="H68" s="343"/>
      <c r="I68" s="343">
        <v>8</v>
      </c>
      <c r="J68" s="343">
        <v>9</v>
      </c>
    </row>
    <row r="69" spans="1:10">
      <c r="A69" s="257" t="s">
        <v>509</v>
      </c>
      <c r="B69" s="416" t="s">
        <v>510</v>
      </c>
      <c r="C69" s="417" t="s">
        <v>374</v>
      </c>
      <c r="D69" s="418">
        <f t="shared" ref="D69:I69" si="2">D70+D71</f>
        <v>448290.82</v>
      </c>
      <c r="E69" s="418">
        <f t="shared" si="2"/>
        <v>0</v>
      </c>
      <c r="F69" s="418">
        <f t="shared" si="2"/>
        <v>-1200</v>
      </c>
      <c r="G69" s="418">
        <f t="shared" si="2"/>
        <v>0</v>
      </c>
      <c r="H69" s="418">
        <f t="shared" si="2"/>
        <v>0</v>
      </c>
      <c r="I69" s="418">
        <f t="shared" si="2"/>
        <v>-1200</v>
      </c>
      <c r="J69" s="419">
        <f>J70-J71</f>
        <v>0</v>
      </c>
    </row>
    <row r="70" spans="1:10">
      <c r="A70" s="420" t="s">
        <v>511</v>
      </c>
      <c r="B70" s="421" t="s">
        <v>423</v>
      </c>
      <c r="C70" s="422" t="s">
        <v>188</v>
      </c>
      <c r="D70" s="62">
        <f t="shared" ref="D70:J70" si="3">-D18</f>
        <v>0</v>
      </c>
      <c r="E70" s="62">
        <f t="shared" si="3"/>
        <v>0</v>
      </c>
      <c r="F70" s="62">
        <f t="shared" si="3"/>
        <v>-448290.82</v>
      </c>
      <c r="G70" s="62">
        <f t="shared" si="3"/>
        <v>0</v>
      </c>
      <c r="H70" s="62">
        <f t="shared" si="3"/>
        <v>0</v>
      </c>
      <c r="I70" s="62">
        <f t="shared" si="3"/>
        <v>-448290.82</v>
      </c>
      <c r="J70" s="423">
        <f t="shared" si="3"/>
        <v>0</v>
      </c>
    </row>
    <row r="71" spans="1:10" ht="15.75" thickBot="1">
      <c r="A71" s="420" t="s">
        <v>512</v>
      </c>
      <c r="B71" s="424" t="s">
        <v>429</v>
      </c>
      <c r="C71" s="425" t="s">
        <v>385</v>
      </c>
      <c r="D71" s="426">
        <f>D41</f>
        <v>448290.82</v>
      </c>
      <c r="E71" s="426">
        <f t="shared" ref="E71:J71" si="4">E41</f>
        <v>0</v>
      </c>
      <c r="F71" s="426">
        <f t="shared" si="4"/>
        <v>447090.82</v>
      </c>
      <c r="G71" s="426">
        <f t="shared" si="4"/>
        <v>0</v>
      </c>
      <c r="H71" s="426">
        <f t="shared" si="4"/>
        <v>0</v>
      </c>
      <c r="I71" s="426">
        <f>I41</f>
        <v>447090.82</v>
      </c>
      <c r="J71" s="427">
        <f t="shared" si="4"/>
        <v>0</v>
      </c>
    </row>
  </sheetData>
  <mergeCells count="31">
    <mergeCell ref="A66:A67"/>
    <mergeCell ref="B66:B67"/>
    <mergeCell ref="C66:C67"/>
    <mergeCell ref="D66:D67"/>
    <mergeCell ref="E66:I66"/>
    <mergeCell ref="J66:J67"/>
    <mergeCell ref="K38:L38"/>
    <mergeCell ref="M38:M39"/>
    <mergeCell ref="N38:N39"/>
    <mergeCell ref="O38:R38"/>
    <mergeCell ref="S38:T38"/>
    <mergeCell ref="A64:J64"/>
    <mergeCell ref="A36:J36"/>
    <mergeCell ref="A38:A39"/>
    <mergeCell ref="B38:B39"/>
    <mergeCell ref="C38:C39"/>
    <mergeCell ref="D38:D39"/>
    <mergeCell ref="E38:I38"/>
    <mergeCell ref="J38:J39"/>
    <mergeCell ref="A15:A16"/>
    <mergeCell ref="B15:B16"/>
    <mergeCell ref="C15:C16"/>
    <mergeCell ref="D15:D16"/>
    <mergeCell ref="E15:I15"/>
    <mergeCell ref="J15:J16"/>
    <mergeCell ref="A1:I1"/>
    <mergeCell ref="A2:I2"/>
    <mergeCell ref="B6:G6"/>
    <mergeCell ref="B8:G8"/>
    <mergeCell ref="B9:G9"/>
    <mergeCell ref="A13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H12" sqref="H12"/>
    </sheetView>
  </sheetViews>
  <sheetFormatPr defaultRowHeight="15"/>
  <cols>
    <col min="1" max="1" width="38.42578125" customWidth="1"/>
    <col min="2" max="2" width="5.28515625" customWidth="1"/>
    <col min="3" max="3" width="12.28515625" customWidth="1"/>
    <col min="4" max="4" width="15.5703125" customWidth="1"/>
    <col min="5" max="10" width="14.140625" customWidth="1"/>
    <col min="11" max="22" width="9.140625" style="315"/>
    <col min="257" max="257" width="38.42578125" customWidth="1"/>
    <col min="258" max="258" width="5.28515625" customWidth="1"/>
    <col min="259" max="259" width="12.28515625" customWidth="1"/>
    <col min="260" max="260" width="15.5703125" customWidth="1"/>
    <col min="261" max="266" width="14.140625" customWidth="1"/>
    <col min="513" max="513" width="38.42578125" customWidth="1"/>
    <col min="514" max="514" width="5.28515625" customWidth="1"/>
    <col min="515" max="515" width="12.28515625" customWidth="1"/>
    <col min="516" max="516" width="15.5703125" customWidth="1"/>
    <col min="517" max="522" width="14.140625" customWidth="1"/>
    <col min="769" max="769" width="38.42578125" customWidth="1"/>
    <col min="770" max="770" width="5.28515625" customWidth="1"/>
    <col min="771" max="771" width="12.28515625" customWidth="1"/>
    <col min="772" max="772" width="15.5703125" customWidth="1"/>
    <col min="773" max="778" width="14.140625" customWidth="1"/>
    <col min="1025" max="1025" width="38.42578125" customWidth="1"/>
    <col min="1026" max="1026" width="5.28515625" customWidth="1"/>
    <col min="1027" max="1027" width="12.28515625" customWidth="1"/>
    <col min="1028" max="1028" width="15.5703125" customWidth="1"/>
    <col min="1029" max="1034" width="14.140625" customWidth="1"/>
    <col min="1281" max="1281" width="38.42578125" customWidth="1"/>
    <col min="1282" max="1282" width="5.28515625" customWidth="1"/>
    <col min="1283" max="1283" width="12.28515625" customWidth="1"/>
    <col min="1284" max="1284" width="15.5703125" customWidth="1"/>
    <col min="1285" max="1290" width="14.140625" customWidth="1"/>
    <col min="1537" max="1537" width="38.42578125" customWidth="1"/>
    <col min="1538" max="1538" width="5.28515625" customWidth="1"/>
    <col min="1539" max="1539" width="12.28515625" customWidth="1"/>
    <col min="1540" max="1540" width="15.5703125" customWidth="1"/>
    <col min="1541" max="1546" width="14.140625" customWidth="1"/>
    <col min="1793" max="1793" width="38.42578125" customWidth="1"/>
    <col min="1794" max="1794" width="5.28515625" customWidth="1"/>
    <col min="1795" max="1795" width="12.28515625" customWidth="1"/>
    <col min="1796" max="1796" width="15.5703125" customWidth="1"/>
    <col min="1797" max="1802" width="14.140625" customWidth="1"/>
    <col min="2049" max="2049" width="38.42578125" customWidth="1"/>
    <col min="2050" max="2050" width="5.28515625" customWidth="1"/>
    <col min="2051" max="2051" width="12.28515625" customWidth="1"/>
    <col min="2052" max="2052" width="15.5703125" customWidth="1"/>
    <col min="2053" max="2058" width="14.140625" customWidth="1"/>
    <col min="2305" max="2305" width="38.42578125" customWidth="1"/>
    <col min="2306" max="2306" width="5.28515625" customWidth="1"/>
    <col min="2307" max="2307" width="12.28515625" customWidth="1"/>
    <col min="2308" max="2308" width="15.5703125" customWidth="1"/>
    <col min="2309" max="2314" width="14.140625" customWidth="1"/>
    <col min="2561" max="2561" width="38.42578125" customWidth="1"/>
    <col min="2562" max="2562" width="5.28515625" customWidth="1"/>
    <col min="2563" max="2563" width="12.28515625" customWidth="1"/>
    <col min="2564" max="2564" width="15.5703125" customWidth="1"/>
    <col min="2565" max="2570" width="14.140625" customWidth="1"/>
    <col min="2817" max="2817" width="38.42578125" customWidth="1"/>
    <col min="2818" max="2818" width="5.28515625" customWidth="1"/>
    <col min="2819" max="2819" width="12.28515625" customWidth="1"/>
    <col min="2820" max="2820" width="15.5703125" customWidth="1"/>
    <col min="2821" max="2826" width="14.140625" customWidth="1"/>
    <col min="3073" max="3073" width="38.42578125" customWidth="1"/>
    <col min="3074" max="3074" width="5.28515625" customWidth="1"/>
    <col min="3075" max="3075" width="12.28515625" customWidth="1"/>
    <col min="3076" max="3076" width="15.5703125" customWidth="1"/>
    <col min="3077" max="3082" width="14.140625" customWidth="1"/>
    <col min="3329" max="3329" width="38.42578125" customWidth="1"/>
    <col min="3330" max="3330" width="5.28515625" customWidth="1"/>
    <col min="3331" max="3331" width="12.28515625" customWidth="1"/>
    <col min="3332" max="3332" width="15.5703125" customWidth="1"/>
    <col min="3333" max="3338" width="14.140625" customWidth="1"/>
    <col min="3585" max="3585" width="38.42578125" customWidth="1"/>
    <col min="3586" max="3586" width="5.28515625" customWidth="1"/>
    <col min="3587" max="3587" width="12.28515625" customWidth="1"/>
    <col min="3588" max="3588" width="15.5703125" customWidth="1"/>
    <col min="3589" max="3594" width="14.140625" customWidth="1"/>
    <col min="3841" max="3841" width="38.42578125" customWidth="1"/>
    <col min="3842" max="3842" width="5.28515625" customWidth="1"/>
    <col min="3843" max="3843" width="12.28515625" customWidth="1"/>
    <col min="3844" max="3844" width="15.5703125" customWidth="1"/>
    <col min="3845" max="3850" width="14.140625" customWidth="1"/>
    <col min="4097" max="4097" width="38.42578125" customWidth="1"/>
    <col min="4098" max="4098" width="5.28515625" customWidth="1"/>
    <col min="4099" max="4099" width="12.28515625" customWidth="1"/>
    <col min="4100" max="4100" width="15.5703125" customWidth="1"/>
    <col min="4101" max="4106" width="14.140625" customWidth="1"/>
    <col min="4353" max="4353" width="38.42578125" customWidth="1"/>
    <col min="4354" max="4354" width="5.28515625" customWidth="1"/>
    <col min="4355" max="4355" width="12.28515625" customWidth="1"/>
    <col min="4356" max="4356" width="15.5703125" customWidth="1"/>
    <col min="4357" max="4362" width="14.140625" customWidth="1"/>
    <col min="4609" max="4609" width="38.42578125" customWidth="1"/>
    <col min="4610" max="4610" width="5.28515625" customWidth="1"/>
    <col min="4611" max="4611" width="12.28515625" customWidth="1"/>
    <col min="4612" max="4612" width="15.5703125" customWidth="1"/>
    <col min="4613" max="4618" width="14.140625" customWidth="1"/>
    <col min="4865" max="4865" width="38.42578125" customWidth="1"/>
    <col min="4866" max="4866" width="5.28515625" customWidth="1"/>
    <col min="4867" max="4867" width="12.28515625" customWidth="1"/>
    <col min="4868" max="4868" width="15.5703125" customWidth="1"/>
    <col min="4869" max="4874" width="14.140625" customWidth="1"/>
    <col min="5121" max="5121" width="38.42578125" customWidth="1"/>
    <col min="5122" max="5122" width="5.28515625" customWidth="1"/>
    <col min="5123" max="5123" width="12.28515625" customWidth="1"/>
    <col min="5124" max="5124" width="15.5703125" customWidth="1"/>
    <col min="5125" max="5130" width="14.140625" customWidth="1"/>
    <col min="5377" max="5377" width="38.42578125" customWidth="1"/>
    <col min="5378" max="5378" width="5.28515625" customWidth="1"/>
    <col min="5379" max="5379" width="12.28515625" customWidth="1"/>
    <col min="5380" max="5380" width="15.5703125" customWidth="1"/>
    <col min="5381" max="5386" width="14.140625" customWidth="1"/>
    <col min="5633" max="5633" width="38.42578125" customWidth="1"/>
    <col min="5634" max="5634" width="5.28515625" customWidth="1"/>
    <col min="5635" max="5635" width="12.28515625" customWidth="1"/>
    <col min="5636" max="5636" width="15.5703125" customWidth="1"/>
    <col min="5637" max="5642" width="14.140625" customWidth="1"/>
    <col min="5889" max="5889" width="38.42578125" customWidth="1"/>
    <col min="5890" max="5890" width="5.28515625" customWidth="1"/>
    <col min="5891" max="5891" width="12.28515625" customWidth="1"/>
    <col min="5892" max="5892" width="15.5703125" customWidth="1"/>
    <col min="5893" max="5898" width="14.140625" customWidth="1"/>
    <col min="6145" max="6145" width="38.42578125" customWidth="1"/>
    <col min="6146" max="6146" width="5.28515625" customWidth="1"/>
    <col min="6147" max="6147" width="12.28515625" customWidth="1"/>
    <col min="6148" max="6148" width="15.5703125" customWidth="1"/>
    <col min="6149" max="6154" width="14.140625" customWidth="1"/>
    <col min="6401" max="6401" width="38.42578125" customWidth="1"/>
    <col min="6402" max="6402" width="5.28515625" customWidth="1"/>
    <col min="6403" max="6403" width="12.28515625" customWidth="1"/>
    <col min="6404" max="6404" width="15.5703125" customWidth="1"/>
    <col min="6405" max="6410" width="14.140625" customWidth="1"/>
    <col min="6657" max="6657" width="38.42578125" customWidth="1"/>
    <col min="6658" max="6658" width="5.28515625" customWidth="1"/>
    <col min="6659" max="6659" width="12.28515625" customWidth="1"/>
    <col min="6660" max="6660" width="15.5703125" customWidth="1"/>
    <col min="6661" max="6666" width="14.140625" customWidth="1"/>
    <col min="6913" max="6913" width="38.42578125" customWidth="1"/>
    <col min="6914" max="6914" width="5.28515625" customWidth="1"/>
    <col min="6915" max="6915" width="12.28515625" customWidth="1"/>
    <col min="6916" max="6916" width="15.5703125" customWidth="1"/>
    <col min="6917" max="6922" width="14.140625" customWidth="1"/>
    <col min="7169" max="7169" width="38.42578125" customWidth="1"/>
    <col min="7170" max="7170" width="5.28515625" customWidth="1"/>
    <col min="7171" max="7171" width="12.28515625" customWidth="1"/>
    <col min="7172" max="7172" width="15.5703125" customWidth="1"/>
    <col min="7173" max="7178" width="14.140625" customWidth="1"/>
    <col min="7425" max="7425" width="38.42578125" customWidth="1"/>
    <col min="7426" max="7426" width="5.28515625" customWidth="1"/>
    <col min="7427" max="7427" width="12.28515625" customWidth="1"/>
    <col min="7428" max="7428" width="15.5703125" customWidth="1"/>
    <col min="7429" max="7434" width="14.140625" customWidth="1"/>
    <col min="7681" max="7681" width="38.42578125" customWidth="1"/>
    <col min="7682" max="7682" width="5.28515625" customWidth="1"/>
    <col min="7683" max="7683" width="12.28515625" customWidth="1"/>
    <col min="7684" max="7684" width="15.5703125" customWidth="1"/>
    <col min="7685" max="7690" width="14.140625" customWidth="1"/>
    <col min="7937" max="7937" width="38.42578125" customWidth="1"/>
    <col min="7938" max="7938" width="5.28515625" customWidth="1"/>
    <col min="7939" max="7939" width="12.28515625" customWidth="1"/>
    <col min="7940" max="7940" width="15.5703125" customWidth="1"/>
    <col min="7941" max="7946" width="14.140625" customWidth="1"/>
    <col min="8193" max="8193" width="38.42578125" customWidth="1"/>
    <col min="8194" max="8194" width="5.28515625" customWidth="1"/>
    <col min="8195" max="8195" width="12.28515625" customWidth="1"/>
    <col min="8196" max="8196" width="15.5703125" customWidth="1"/>
    <col min="8197" max="8202" width="14.140625" customWidth="1"/>
    <col min="8449" max="8449" width="38.42578125" customWidth="1"/>
    <col min="8450" max="8450" width="5.28515625" customWidth="1"/>
    <col min="8451" max="8451" width="12.28515625" customWidth="1"/>
    <col min="8452" max="8452" width="15.5703125" customWidth="1"/>
    <col min="8453" max="8458" width="14.140625" customWidth="1"/>
    <col min="8705" max="8705" width="38.42578125" customWidth="1"/>
    <col min="8706" max="8706" width="5.28515625" customWidth="1"/>
    <col min="8707" max="8707" width="12.28515625" customWidth="1"/>
    <col min="8708" max="8708" width="15.5703125" customWidth="1"/>
    <col min="8709" max="8714" width="14.140625" customWidth="1"/>
    <col min="8961" max="8961" width="38.42578125" customWidth="1"/>
    <col min="8962" max="8962" width="5.28515625" customWidth="1"/>
    <col min="8963" max="8963" width="12.28515625" customWidth="1"/>
    <col min="8964" max="8964" width="15.5703125" customWidth="1"/>
    <col min="8965" max="8970" width="14.140625" customWidth="1"/>
    <col min="9217" max="9217" width="38.42578125" customWidth="1"/>
    <col min="9218" max="9218" width="5.28515625" customWidth="1"/>
    <col min="9219" max="9219" width="12.28515625" customWidth="1"/>
    <col min="9220" max="9220" width="15.5703125" customWidth="1"/>
    <col min="9221" max="9226" width="14.140625" customWidth="1"/>
    <col min="9473" max="9473" width="38.42578125" customWidth="1"/>
    <col min="9474" max="9474" width="5.28515625" customWidth="1"/>
    <col min="9475" max="9475" width="12.28515625" customWidth="1"/>
    <col min="9476" max="9476" width="15.5703125" customWidth="1"/>
    <col min="9477" max="9482" width="14.140625" customWidth="1"/>
    <col min="9729" max="9729" width="38.42578125" customWidth="1"/>
    <col min="9730" max="9730" width="5.28515625" customWidth="1"/>
    <col min="9731" max="9731" width="12.28515625" customWidth="1"/>
    <col min="9732" max="9732" width="15.5703125" customWidth="1"/>
    <col min="9733" max="9738" width="14.140625" customWidth="1"/>
    <col min="9985" max="9985" width="38.42578125" customWidth="1"/>
    <col min="9986" max="9986" width="5.28515625" customWidth="1"/>
    <col min="9987" max="9987" width="12.28515625" customWidth="1"/>
    <col min="9988" max="9988" width="15.5703125" customWidth="1"/>
    <col min="9989" max="9994" width="14.140625" customWidth="1"/>
    <col min="10241" max="10241" width="38.42578125" customWidth="1"/>
    <col min="10242" max="10242" width="5.28515625" customWidth="1"/>
    <col min="10243" max="10243" width="12.28515625" customWidth="1"/>
    <col min="10244" max="10244" width="15.5703125" customWidth="1"/>
    <col min="10245" max="10250" width="14.140625" customWidth="1"/>
    <col min="10497" max="10497" width="38.42578125" customWidth="1"/>
    <col min="10498" max="10498" width="5.28515625" customWidth="1"/>
    <col min="10499" max="10499" width="12.28515625" customWidth="1"/>
    <col min="10500" max="10500" width="15.5703125" customWidth="1"/>
    <col min="10501" max="10506" width="14.140625" customWidth="1"/>
    <col min="10753" max="10753" width="38.42578125" customWidth="1"/>
    <col min="10754" max="10754" width="5.28515625" customWidth="1"/>
    <col min="10755" max="10755" width="12.28515625" customWidth="1"/>
    <col min="10756" max="10756" width="15.5703125" customWidth="1"/>
    <col min="10757" max="10762" width="14.140625" customWidth="1"/>
    <col min="11009" max="11009" width="38.42578125" customWidth="1"/>
    <col min="11010" max="11010" width="5.28515625" customWidth="1"/>
    <col min="11011" max="11011" width="12.28515625" customWidth="1"/>
    <col min="11012" max="11012" width="15.5703125" customWidth="1"/>
    <col min="11013" max="11018" width="14.140625" customWidth="1"/>
    <col min="11265" max="11265" width="38.42578125" customWidth="1"/>
    <col min="11266" max="11266" width="5.28515625" customWidth="1"/>
    <col min="11267" max="11267" width="12.28515625" customWidth="1"/>
    <col min="11268" max="11268" width="15.5703125" customWidth="1"/>
    <col min="11269" max="11274" width="14.140625" customWidth="1"/>
    <col min="11521" max="11521" width="38.42578125" customWidth="1"/>
    <col min="11522" max="11522" width="5.28515625" customWidth="1"/>
    <col min="11523" max="11523" width="12.28515625" customWidth="1"/>
    <col min="11524" max="11524" width="15.5703125" customWidth="1"/>
    <col min="11525" max="11530" width="14.140625" customWidth="1"/>
    <col min="11777" max="11777" width="38.42578125" customWidth="1"/>
    <col min="11778" max="11778" width="5.28515625" customWidth="1"/>
    <col min="11779" max="11779" width="12.28515625" customWidth="1"/>
    <col min="11780" max="11780" width="15.5703125" customWidth="1"/>
    <col min="11781" max="11786" width="14.140625" customWidth="1"/>
    <col min="12033" max="12033" width="38.42578125" customWidth="1"/>
    <col min="12034" max="12034" width="5.28515625" customWidth="1"/>
    <col min="12035" max="12035" width="12.28515625" customWidth="1"/>
    <col min="12036" max="12036" width="15.5703125" customWidth="1"/>
    <col min="12037" max="12042" width="14.140625" customWidth="1"/>
    <col min="12289" max="12289" width="38.42578125" customWidth="1"/>
    <col min="12290" max="12290" width="5.28515625" customWidth="1"/>
    <col min="12291" max="12291" width="12.28515625" customWidth="1"/>
    <col min="12292" max="12292" width="15.5703125" customWidth="1"/>
    <col min="12293" max="12298" width="14.140625" customWidth="1"/>
    <col min="12545" max="12545" width="38.42578125" customWidth="1"/>
    <col min="12546" max="12546" width="5.28515625" customWidth="1"/>
    <col min="12547" max="12547" width="12.28515625" customWidth="1"/>
    <col min="12548" max="12548" width="15.5703125" customWidth="1"/>
    <col min="12549" max="12554" width="14.140625" customWidth="1"/>
    <col min="12801" max="12801" width="38.42578125" customWidth="1"/>
    <col min="12802" max="12802" width="5.28515625" customWidth="1"/>
    <col min="12803" max="12803" width="12.28515625" customWidth="1"/>
    <col min="12804" max="12804" width="15.5703125" customWidth="1"/>
    <col min="12805" max="12810" width="14.140625" customWidth="1"/>
    <col min="13057" max="13057" width="38.42578125" customWidth="1"/>
    <col min="13058" max="13058" width="5.28515625" customWidth="1"/>
    <col min="13059" max="13059" width="12.28515625" customWidth="1"/>
    <col min="13060" max="13060" width="15.5703125" customWidth="1"/>
    <col min="13061" max="13066" width="14.140625" customWidth="1"/>
    <col min="13313" max="13313" width="38.42578125" customWidth="1"/>
    <col min="13314" max="13314" width="5.28515625" customWidth="1"/>
    <col min="13315" max="13315" width="12.28515625" customWidth="1"/>
    <col min="13316" max="13316" width="15.5703125" customWidth="1"/>
    <col min="13317" max="13322" width="14.140625" customWidth="1"/>
    <col min="13569" max="13569" width="38.42578125" customWidth="1"/>
    <col min="13570" max="13570" width="5.28515625" customWidth="1"/>
    <col min="13571" max="13571" width="12.28515625" customWidth="1"/>
    <col min="13572" max="13572" width="15.5703125" customWidth="1"/>
    <col min="13573" max="13578" width="14.140625" customWidth="1"/>
    <col min="13825" max="13825" width="38.42578125" customWidth="1"/>
    <col min="13826" max="13826" width="5.28515625" customWidth="1"/>
    <col min="13827" max="13827" width="12.28515625" customWidth="1"/>
    <col min="13828" max="13828" width="15.5703125" customWidth="1"/>
    <col min="13829" max="13834" width="14.140625" customWidth="1"/>
    <col min="14081" max="14081" width="38.42578125" customWidth="1"/>
    <col min="14082" max="14082" width="5.28515625" customWidth="1"/>
    <col min="14083" max="14083" width="12.28515625" customWidth="1"/>
    <col min="14084" max="14084" width="15.5703125" customWidth="1"/>
    <col min="14085" max="14090" width="14.140625" customWidth="1"/>
    <col min="14337" max="14337" width="38.42578125" customWidth="1"/>
    <col min="14338" max="14338" width="5.28515625" customWidth="1"/>
    <col min="14339" max="14339" width="12.28515625" customWidth="1"/>
    <col min="14340" max="14340" width="15.5703125" customWidth="1"/>
    <col min="14341" max="14346" width="14.140625" customWidth="1"/>
    <col min="14593" max="14593" width="38.42578125" customWidth="1"/>
    <col min="14594" max="14594" width="5.28515625" customWidth="1"/>
    <col min="14595" max="14595" width="12.28515625" customWidth="1"/>
    <col min="14596" max="14596" width="15.5703125" customWidth="1"/>
    <col min="14597" max="14602" width="14.140625" customWidth="1"/>
    <col min="14849" max="14849" width="38.42578125" customWidth="1"/>
    <col min="14850" max="14850" width="5.28515625" customWidth="1"/>
    <col min="14851" max="14851" width="12.28515625" customWidth="1"/>
    <col min="14852" max="14852" width="15.5703125" customWidth="1"/>
    <col min="14853" max="14858" width="14.140625" customWidth="1"/>
    <col min="15105" max="15105" width="38.42578125" customWidth="1"/>
    <col min="15106" max="15106" width="5.28515625" customWidth="1"/>
    <col min="15107" max="15107" width="12.28515625" customWidth="1"/>
    <col min="15108" max="15108" width="15.5703125" customWidth="1"/>
    <col min="15109" max="15114" width="14.140625" customWidth="1"/>
    <col min="15361" max="15361" width="38.42578125" customWidth="1"/>
    <col min="15362" max="15362" width="5.28515625" customWidth="1"/>
    <col min="15363" max="15363" width="12.28515625" customWidth="1"/>
    <col min="15364" max="15364" width="15.5703125" customWidth="1"/>
    <col min="15365" max="15370" width="14.140625" customWidth="1"/>
    <col min="15617" max="15617" width="38.42578125" customWidth="1"/>
    <col min="15618" max="15618" width="5.28515625" customWidth="1"/>
    <col min="15619" max="15619" width="12.28515625" customWidth="1"/>
    <col min="15620" max="15620" width="15.5703125" customWidth="1"/>
    <col min="15621" max="15626" width="14.140625" customWidth="1"/>
    <col min="15873" max="15873" width="38.42578125" customWidth="1"/>
    <col min="15874" max="15874" width="5.28515625" customWidth="1"/>
    <col min="15875" max="15875" width="12.28515625" customWidth="1"/>
    <col min="15876" max="15876" width="15.5703125" customWidth="1"/>
    <col min="15877" max="15882" width="14.140625" customWidth="1"/>
    <col min="16129" max="16129" width="38.42578125" customWidth="1"/>
    <col min="16130" max="16130" width="5.28515625" customWidth="1"/>
    <col min="16131" max="16131" width="12.28515625" customWidth="1"/>
    <col min="16132" max="16132" width="15.5703125" customWidth="1"/>
    <col min="16133" max="16138" width="14.140625" customWidth="1"/>
  </cols>
  <sheetData>
    <row r="1" spans="1:10">
      <c r="A1" s="312" t="s">
        <v>439</v>
      </c>
      <c r="B1" s="313"/>
      <c r="C1" s="313"/>
      <c r="D1" s="313"/>
      <c r="E1" s="313"/>
      <c r="F1" s="313"/>
      <c r="G1" s="313"/>
      <c r="H1" s="313"/>
      <c r="I1" s="313"/>
      <c r="J1" s="314"/>
    </row>
    <row r="2" spans="1:10" ht="15.75" thickBot="1">
      <c r="A2" s="312" t="s">
        <v>440</v>
      </c>
      <c r="B2" s="316"/>
      <c r="C2" s="316"/>
      <c r="D2" s="316"/>
      <c r="E2" s="316"/>
      <c r="F2" s="316"/>
      <c r="G2" s="316"/>
      <c r="H2" s="316"/>
      <c r="I2" s="316"/>
      <c r="J2" s="317" t="s">
        <v>1</v>
      </c>
    </row>
    <row r="3" spans="1:10">
      <c r="A3" s="318"/>
      <c r="B3" s="318"/>
      <c r="C3" s="318"/>
      <c r="D3" s="318"/>
      <c r="E3" s="318"/>
      <c r="F3" s="318"/>
      <c r="G3" s="318"/>
      <c r="H3" s="318"/>
      <c r="I3" s="319" t="s">
        <v>3</v>
      </c>
      <c r="J3" s="320">
        <v>503737</v>
      </c>
    </row>
    <row r="4" spans="1:10">
      <c r="A4" s="318"/>
      <c r="B4" s="318"/>
      <c r="C4" s="318"/>
      <c r="D4" s="321" t="str">
        <f>"на "&amp;TEXT(надату,"[$-F800]ДДДД, ММММ ДД, ГГГГ")</f>
        <v>на 1 января 2012 г.</v>
      </c>
      <c r="E4" s="322"/>
      <c r="F4" s="318"/>
      <c r="G4" s="318"/>
      <c r="H4" s="318"/>
      <c r="I4" s="319" t="s">
        <v>6</v>
      </c>
      <c r="J4" s="323">
        <f>надату</f>
        <v>40909</v>
      </c>
    </row>
    <row r="5" spans="1:10" ht="32.25" customHeight="1">
      <c r="H5" s="324"/>
      <c r="I5" s="325" t="s">
        <v>8</v>
      </c>
      <c r="J5" s="326">
        <v>83296618</v>
      </c>
    </row>
    <row r="6" spans="1:10">
      <c r="A6" s="6" t="s">
        <v>441</v>
      </c>
      <c r="B6" s="327" t="s">
        <v>513</v>
      </c>
      <c r="C6" s="327"/>
      <c r="D6" s="327"/>
      <c r="E6" s="327"/>
      <c r="F6" s="327"/>
      <c r="G6" s="327"/>
      <c r="H6" s="328"/>
      <c r="I6" s="319" t="s">
        <v>15</v>
      </c>
      <c r="J6" s="329" t="s">
        <v>442</v>
      </c>
    </row>
    <row r="7" spans="1:10">
      <c r="A7" s="30" t="s">
        <v>443</v>
      </c>
      <c r="B7" s="330"/>
      <c r="C7" s="328"/>
      <c r="D7" s="328"/>
      <c r="E7" s="328"/>
      <c r="F7" s="328"/>
      <c r="G7" s="328"/>
      <c r="H7" s="328"/>
      <c r="I7" s="319"/>
      <c r="J7" s="326"/>
    </row>
    <row r="8" spans="1:10">
      <c r="A8" s="30" t="s">
        <v>12</v>
      </c>
      <c r="B8" s="331" t="s">
        <v>514</v>
      </c>
      <c r="C8" s="331"/>
      <c r="D8" s="331"/>
      <c r="E8" s="331"/>
      <c r="F8" s="331"/>
      <c r="G8" s="331"/>
      <c r="H8" s="328"/>
      <c r="I8" s="325" t="s">
        <v>8</v>
      </c>
      <c r="J8" s="326">
        <v>2113470</v>
      </c>
    </row>
    <row r="9" spans="1:10">
      <c r="A9" s="30" t="s">
        <v>444</v>
      </c>
      <c r="B9" s="332"/>
      <c r="C9" s="332"/>
      <c r="D9" s="332"/>
      <c r="E9" s="332"/>
      <c r="F9" s="332"/>
      <c r="G9" s="332"/>
      <c r="H9" s="328"/>
      <c r="I9" s="319"/>
      <c r="J9" s="326"/>
    </row>
    <row r="10" spans="1:10">
      <c r="A10" s="30" t="s">
        <v>445</v>
      </c>
      <c r="B10" s="318"/>
      <c r="C10" s="318"/>
      <c r="D10" s="318"/>
      <c r="E10" s="318"/>
      <c r="F10" s="318"/>
      <c r="G10" s="318"/>
      <c r="H10" s="318"/>
      <c r="I10" s="319" t="s">
        <v>11</v>
      </c>
      <c r="J10" s="326">
        <v>57401000000</v>
      </c>
    </row>
    <row r="11" spans="1:10" ht="15.75" thickBot="1">
      <c r="A11" s="318" t="s">
        <v>237</v>
      </c>
      <c r="B11" s="318"/>
      <c r="C11" s="318"/>
      <c r="D11" s="318"/>
      <c r="E11" s="318"/>
      <c r="F11" s="318"/>
      <c r="G11" s="318"/>
      <c r="H11" s="318"/>
      <c r="I11" s="319" t="s">
        <v>16</v>
      </c>
      <c r="J11" s="333">
        <v>383</v>
      </c>
    </row>
    <row r="12" spans="1:10">
      <c r="A12" s="314"/>
      <c r="B12" s="314"/>
      <c r="C12" s="314"/>
      <c r="D12" s="314"/>
      <c r="E12" s="314"/>
      <c r="F12" s="314"/>
      <c r="G12" s="314"/>
      <c r="H12" s="314"/>
      <c r="I12" s="314"/>
      <c r="J12" s="314"/>
    </row>
    <row r="13" spans="1:10">
      <c r="A13" s="334" t="s">
        <v>446</v>
      </c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>
      <c r="A14" s="314"/>
      <c r="B14" s="314"/>
      <c r="C14" s="314"/>
      <c r="D14" s="314"/>
      <c r="E14" s="314"/>
      <c r="F14" s="314"/>
      <c r="G14" s="314"/>
      <c r="H14" s="314"/>
      <c r="I14" s="314"/>
      <c r="J14" s="335" t="s">
        <v>447</v>
      </c>
    </row>
    <row r="15" spans="1:10" ht="12.75" customHeight="1">
      <c r="A15" s="336" t="s">
        <v>238</v>
      </c>
      <c r="B15" s="337" t="s">
        <v>19</v>
      </c>
      <c r="C15" s="337" t="s">
        <v>448</v>
      </c>
      <c r="D15" s="337" t="s">
        <v>449</v>
      </c>
      <c r="E15" s="337" t="s">
        <v>450</v>
      </c>
      <c r="F15" s="337"/>
      <c r="G15" s="337"/>
      <c r="H15" s="337"/>
      <c r="I15" s="337"/>
      <c r="J15" s="338" t="s">
        <v>451</v>
      </c>
    </row>
    <row r="16" spans="1:10" ht="45">
      <c r="A16" s="336"/>
      <c r="B16" s="337"/>
      <c r="C16" s="337"/>
      <c r="D16" s="337"/>
      <c r="E16" s="339" t="s">
        <v>452</v>
      </c>
      <c r="F16" s="339" t="s">
        <v>453</v>
      </c>
      <c r="G16" s="339" t="s">
        <v>454</v>
      </c>
      <c r="H16" s="339" t="s">
        <v>455</v>
      </c>
      <c r="I16" s="339" t="s">
        <v>25</v>
      </c>
      <c r="J16" s="338"/>
    </row>
    <row r="17" spans="1:10" ht="15.75" thickBot="1">
      <c r="A17" s="340">
        <v>1</v>
      </c>
      <c r="B17" s="341">
        <v>2</v>
      </c>
      <c r="C17" s="342">
        <v>3</v>
      </c>
      <c r="D17" s="343">
        <v>4</v>
      </c>
      <c r="E17" s="343">
        <v>5</v>
      </c>
      <c r="F17" s="343">
        <v>6</v>
      </c>
      <c r="G17" s="343">
        <v>7</v>
      </c>
      <c r="H17" s="343">
        <v>8</v>
      </c>
      <c r="I17" s="343">
        <v>9</v>
      </c>
      <c r="J17" s="344">
        <v>10</v>
      </c>
    </row>
    <row r="18" spans="1:10">
      <c r="A18" s="345" t="s">
        <v>456</v>
      </c>
      <c r="B18" s="346" t="s">
        <v>29</v>
      </c>
      <c r="C18" s="347"/>
      <c r="D18" s="348">
        <f>D19+D20+D21+D22+D23+D27</f>
        <v>0</v>
      </c>
      <c r="E18" s="348">
        <f>E19+E20+E21+E22+E23+E27</f>
        <v>0</v>
      </c>
      <c r="F18" s="348">
        <f>F19+F20+F21+F22+F23+F27</f>
        <v>8650286.2200000007</v>
      </c>
      <c r="G18" s="348">
        <f>G19+G20+G21+G22+G23+G27</f>
        <v>0</v>
      </c>
      <c r="H18" s="348">
        <f>H19+H20+H21+H22+H23+H27</f>
        <v>0</v>
      </c>
      <c r="I18" s="349">
        <f>E18+F18+G18+H18</f>
        <v>8650286.2200000007</v>
      </c>
      <c r="J18" s="350"/>
    </row>
    <row r="19" spans="1:10">
      <c r="A19" s="351" t="s">
        <v>457</v>
      </c>
      <c r="B19" s="352" t="s">
        <v>51</v>
      </c>
      <c r="C19" s="353" t="s">
        <v>247</v>
      </c>
      <c r="D19" s="354"/>
      <c r="E19" s="354"/>
      <c r="F19" s="354"/>
      <c r="G19" s="354"/>
      <c r="H19" s="354"/>
      <c r="I19" s="355">
        <f t="shared" ref="I19:I31" si="0">E19+F19+G19+H19</f>
        <v>0</v>
      </c>
      <c r="J19" s="356"/>
    </row>
    <row r="20" spans="1:10" ht="24">
      <c r="A20" s="351" t="s">
        <v>458</v>
      </c>
      <c r="B20" s="352" t="s">
        <v>59</v>
      </c>
      <c r="C20" s="353" t="s">
        <v>249</v>
      </c>
      <c r="D20" s="354"/>
      <c r="E20" s="354"/>
      <c r="F20" s="354">
        <f>1962574.35-17845</f>
        <v>1944729.35</v>
      </c>
      <c r="G20" s="354"/>
      <c r="H20" s="354"/>
      <c r="I20" s="355">
        <f t="shared" si="0"/>
        <v>1944729.35</v>
      </c>
      <c r="J20" s="356"/>
    </row>
    <row r="21" spans="1:10" ht="24">
      <c r="A21" s="351" t="s">
        <v>459</v>
      </c>
      <c r="B21" s="352" t="s">
        <v>67</v>
      </c>
      <c r="C21" s="353" t="s">
        <v>251</v>
      </c>
      <c r="D21" s="354"/>
      <c r="E21" s="354"/>
      <c r="F21" s="354"/>
      <c r="G21" s="354"/>
      <c r="H21" s="354"/>
      <c r="I21" s="355">
        <f t="shared" si="0"/>
        <v>0</v>
      </c>
      <c r="J21" s="356"/>
    </row>
    <row r="22" spans="1:10" ht="24">
      <c r="A22" s="351" t="s">
        <v>460</v>
      </c>
      <c r="B22" s="352" t="s">
        <v>75</v>
      </c>
      <c r="C22" s="353" t="s">
        <v>107</v>
      </c>
      <c r="D22" s="354"/>
      <c r="E22" s="354"/>
      <c r="F22" s="354"/>
      <c r="G22" s="354"/>
      <c r="H22" s="354"/>
      <c r="I22" s="355">
        <f t="shared" si="0"/>
        <v>0</v>
      </c>
      <c r="J22" s="356"/>
    </row>
    <row r="23" spans="1:10">
      <c r="A23" s="357" t="s">
        <v>257</v>
      </c>
      <c r="B23" s="352" t="s">
        <v>89</v>
      </c>
      <c r="C23" s="353" t="s">
        <v>205</v>
      </c>
      <c r="D23" s="354">
        <f>SUM(D24:D26)</f>
        <v>0</v>
      </c>
      <c r="E23" s="354">
        <f>SUM(E24:E26)</f>
        <v>0</v>
      </c>
      <c r="F23" s="354">
        <f>SUM(F24:F26)</f>
        <v>0</v>
      </c>
      <c r="G23" s="354">
        <f>SUM(G24:G26)</f>
        <v>0</v>
      </c>
      <c r="H23" s="354">
        <f>SUM(H24:H26)</f>
        <v>0</v>
      </c>
      <c r="I23" s="355">
        <f t="shared" si="0"/>
        <v>0</v>
      </c>
      <c r="J23" s="356"/>
    </row>
    <row r="24" spans="1:10" ht="22.5">
      <c r="A24" s="358" t="s">
        <v>461</v>
      </c>
      <c r="B24" s="352" t="s">
        <v>93</v>
      </c>
      <c r="C24" s="353" t="s">
        <v>174</v>
      </c>
      <c r="D24" s="428"/>
      <c r="E24" s="428"/>
      <c r="F24" s="428"/>
      <c r="G24" s="428"/>
      <c r="H24" s="354"/>
      <c r="I24" s="355">
        <f t="shared" si="0"/>
        <v>0</v>
      </c>
      <c r="J24" s="356"/>
    </row>
    <row r="25" spans="1:10">
      <c r="A25" s="358" t="s">
        <v>462</v>
      </c>
      <c r="B25" s="352" t="s">
        <v>463</v>
      </c>
      <c r="C25" s="353" t="s">
        <v>371</v>
      </c>
      <c r="D25" s="428"/>
      <c r="E25" s="428"/>
      <c r="F25" s="428"/>
      <c r="G25" s="428"/>
      <c r="H25" s="354"/>
      <c r="I25" s="355">
        <f t="shared" si="0"/>
        <v>0</v>
      </c>
      <c r="J25" s="356"/>
    </row>
    <row r="26" spans="1:10">
      <c r="A26" s="358" t="s">
        <v>464</v>
      </c>
      <c r="B26" s="352" t="s">
        <v>263</v>
      </c>
      <c r="C26" s="353" t="s">
        <v>215</v>
      </c>
      <c r="D26" s="428"/>
      <c r="E26" s="428"/>
      <c r="F26" s="428"/>
      <c r="G26" s="428"/>
      <c r="H26" s="354"/>
      <c r="I26" s="355">
        <f t="shared" si="0"/>
        <v>0</v>
      </c>
      <c r="J26" s="356"/>
    </row>
    <row r="27" spans="1:10">
      <c r="A27" s="359" t="s">
        <v>266</v>
      </c>
      <c r="B27" s="352" t="s">
        <v>99</v>
      </c>
      <c r="C27" s="353" t="s">
        <v>267</v>
      </c>
      <c r="D27" s="354">
        <f>D28+D29+D30+D31</f>
        <v>0</v>
      </c>
      <c r="E27" s="354">
        <f>E28+E29+E30+E31</f>
        <v>0</v>
      </c>
      <c r="F27" s="354">
        <f>F28+F29+F30+F31</f>
        <v>6705556.8700000001</v>
      </c>
      <c r="G27" s="354">
        <f>G28+G29+G30+G31</f>
        <v>0</v>
      </c>
      <c r="H27" s="354">
        <f>H28+H29+H30+H31</f>
        <v>0</v>
      </c>
      <c r="I27" s="355">
        <f t="shared" si="0"/>
        <v>6705556.8700000001</v>
      </c>
      <c r="J27" s="356"/>
    </row>
    <row r="28" spans="1:10" ht="22.5">
      <c r="A28" s="358" t="s">
        <v>465</v>
      </c>
      <c r="B28" s="352" t="s">
        <v>101</v>
      </c>
      <c r="C28" s="353" t="s">
        <v>267</v>
      </c>
      <c r="D28" s="354"/>
      <c r="E28" s="354"/>
      <c r="F28" s="354">
        <v>6705556.8700000001</v>
      </c>
      <c r="G28" s="354"/>
      <c r="H28" s="354"/>
      <c r="I28" s="355">
        <f t="shared" si="0"/>
        <v>6705556.8700000001</v>
      </c>
      <c r="J28" s="356"/>
    </row>
    <row r="29" spans="1:10">
      <c r="A29" s="358" t="s">
        <v>466</v>
      </c>
      <c r="B29" s="352" t="s">
        <v>270</v>
      </c>
      <c r="C29" s="353" t="s">
        <v>267</v>
      </c>
      <c r="D29" s="354"/>
      <c r="E29" s="354"/>
      <c r="F29" s="354"/>
      <c r="G29" s="354"/>
      <c r="H29" s="354"/>
      <c r="I29" s="355">
        <f t="shared" si="0"/>
        <v>0</v>
      </c>
      <c r="J29" s="356"/>
    </row>
    <row r="30" spans="1:10">
      <c r="A30" s="358" t="s">
        <v>467</v>
      </c>
      <c r="B30" s="352" t="s">
        <v>272</v>
      </c>
      <c r="C30" s="353" t="s">
        <v>267</v>
      </c>
      <c r="D30" s="354"/>
      <c r="E30" s="354"/>
      <c r="F30" s="354"/>
      <c r="G30" s="354"/>
      <c r="H30" s="354"/>
      <c r="I30" s="355">
        <f t="shared" si="0"/>
        <v>0</v>
      </c>
      <c r="J30" s="356"/>
    </row>
    <row r="31" spans="1:10">
      <c r="A31" s="360" t="s">
        <v>468</v>
      </c>
      <c r="B31" s="352" t="s">
        <v>274</v>
      </c>
      <c r="C31" s="353" t="s">
        <v>267</v>
      </c>
      <c r="D31" s="354"/>
      <c r="E31" s="354"/>
      <c r="F31" s="354"/>
      <c r="G31" s="354"/>
      <c r="H31" s="354"/>
      <c r="I31" s="355">
        <f t="shared" si="0"/>
        <v>0</v>
      </c>
      <c r="J31" s="356"/>
    </row>
    <row r="32" spans="1:10" ht="15.75" thickBot="1">
      <c r="A32" s="361"/>
      <c r="B32" s="362"/>
      <c r="C32" s="363"/>
      <c r="D32" s="364"/>
      <c r="E32" s="364"/>
      <c r="F32" s="364"/>
      <c r="G32" s="364"/>
      <c r="H32" s="364"/>
      <c r="I32" s="364"/>
      <c r="J32" s="365"/>
    </row>
    <row r="33" spans="1:20">
      <c r="A33" s="366"/>
      <c r="B33" s="367"/>
      <c r="C33" s="367"/>
      <c r="D33" s="368"/>
      <c r="E33" s="369"/>
      <c r="F33" s="368"/>
      <c r="G33" s="369"/>
      <c r="H33" s="369"/>
      <c r="I33" s="369"/>
      <c r="J33" s="369"/>
    </row>
    <row r="34" spans="1:20">
      <c r="A34" s="370"/>
      <c r="B34" s="367"/>
      <c r="C34" s="367"/>
      <c r="D34" s="368"/>
      <c r="E34" s="369"/>
      <c r="F34" s="368"/>
      <c r="G34" s="369"/>
      <c r="H34" s="369"/>
      <c r="I34" s="369"/>
      <c r="J34" s="369"/>
    </row>
    <row r="35" spans="1:20">
      <c r="A35" s="370"/>
      <c r="B35" s="367"/>
      <c r="C35" s="367"/>
      <c r="D35" s="368"/>
      <c r="E35" s="369"/>
      <c r="F35" s="368"/>
      <c r="G35" s="369"/>
      <c r="H35" s="369"/>
      <c r="I35" s="369"/>
      <c r="J35" s="369"/>
    </row>
    <row r="36" spans="1:20">
      <c r="A36" s="372" t="s">
        <v>469</v>
      </c>
      <c r="B36" s="372"/>
      <c r="C36" s="372"/>
      <c r="D36" s="372"/>
      <c r="E36" s="372"/>
      <c r="F36" s="372"/>
      <c r="G36" s="372"/>
      <c r="H36" s="372"/>
      <c r="I36" s="372"/>
      <c r="J36" s="372"/>
    </row>
    <row r="37" spans="1:20">
      <c r="C37" s="373"/>
      <c r="D37" s="11"/>
      <c r="E37" s="11"/>
      <c r="F37" s="11"/>
      <c r="G37" s="11"/>
      <c r="H37" s="11"/>
      <c r="I37" s="11"/>
      <c r="J37" s="335" t="s">
        <v>470</v>
      </c>
    </row>
    <row r="38" spans="1:20">
      <c r="A38" s="374" t="s">
        <v>238</v>
      </c>
      <c r="B38" s="375" t="s">
        <v>471</v>
      </c>
      <c r="C38" s="375" t="s">
        <v>448</v>
      </c>
      <c r="D38" s="375" t="s">
        <v>449</v>
      </c>
      <c r="E38" s="375" t="s">
        <v>450</v>
      </c>
      <c r="F38" s="375"/>
      <c r="G38" s="375"/>
      <c r="H38" s="375"/>
      <c r="I38" s="375"/>
      <c r="J38" s="376" t="s">
        <v>451</v>
      </c>
      <c r="K38" s="377"/>
      <c r="L38" s="377"/>
      <c r="M38" s="377"/>
      <c r="N38" s="377"/>
      <c r="O38" s="377"/>
      <c r="P38" s="377"/>
      <c r="Q38" s="377"/>
      <c r="R38" s="377"/>
      <c r="S38" s="377"/>
      <c r="T38" s="377"/>
    </row>
    <row r="39" spans="1:20" ht="38.25">
      <c r="A39" s="374"/>
      <c r="B39" s="375"/>
      <c r="C39" s="375"/>
      <c r="D39" s="375"/>
      <c r="E39" s="378" t="s">
        <v>452</v>
      </c>
      <c r="F39" s="378" t="s">
        <v>453</v>
      </c>
      <c r="G39" s="378" t="s">
        <v>454</v>
      </c>
      <c r="H39" s="378" t="s">
        <v>455</v>
      </c>
      <c r="I39" s="378" t="s">
        <v>25</v>
      </c>
      <c r="J39" s="376"/>
      <c r="K39" s="379"/>
      <c r="L39" s="379"/>
      <c r="M39" s="377"/>
      <c r="N39" s="377"/>
      <c r="O39" s="379"/>
      <c r="P39" s="379"/>
      <c r="Q39" s="379"/>
      <c r="R39" s="379"/>
      <c r="S39" s="379"/>
      <c r="T39" s="379"/>
    </row>
    <row r="40" spans="1:20" ht="15.75" thickBot="1">
      <c r="A40" s="380">
        <v>1</v>
      </c>
      <c r="B40" s="343">
        <v>2</v>
      </c>
      <c r="C40" s="381">
        <v>3</v>
      </c>
      <c r="D40" s="343">
        <v>4</v>
      </c>
      <c r="E40" s="343">
        <v>5</v>
      </c>
      <c r="F40" s="343">
        <v>6</v>
      </c>
      <c r="G40" s="343">
        <v>7</v>
      </c>
      <c r="H40" s="343">
        <v>8</v>
      </c>
      <c r="I40" s="344">
        <v>9</v>
      </c>
      <c r="J40" s="343">
        <v>10</v>
      </c>
      <c r="K40" s="60"/>
      <c r="L40" s="60"/>
    </row>
    <row r="41" spans="1:20">
      <c r="A41" s="382" t="s">
        <v>472</v>
      </c>
      <c r="B41" s="383" t="s">
        <v>278</v>
      </c>
      <c r="C41" s="384" t="s">
        <v>473</v>
      </c>
      <c r="D41" s="385">
        <f>SUM(D43:D58)</f>
        <v>8696786.0999999996</v>
      </c>
      <c r="E41" s="385">
        <f>SUM(E43:E58)</f>
        <v>0</v>
      </c>
      <c r="F41" s="385">
        <f>SUM(F43:F58)</f>
        <v>8471508.7200000007</v>
      </c>
      <c r="G41" s="385">
        <f>SUM(G43:G58)</f>
        <v>0</v>
      </c>
      <c r="H41" s="385">
        <f>SUM(H43:H58)</f>
        <v>0</v>
      </c>
      <c r="I41" s="385">
        <f>SUM(E41:H41)</f>
        <v>8471508.7200000007</v>
      </c>
      <c r="J41" s="386"/>
      <c r="K41" s="387"/>
      <c r="L41" s="387"/>
    </row>
    <row r="42" spans="1:20">
      <c r="A42" s="388" t="s">
        <v>474</v>
      </c>
      <c r="B42" s="389" t="s">
        <v>475</v>
      </c>
      <c r="C42" s="390"/>
      <c r="D42" s="391"/>
      <c r="E42" s="391"/>
      <c r="F42" s="391"/>
      <c r="G42" s="391"/>
      <c r="H42" s="391"/>
      <c r="I42" s="391"/>
      <c r="J42" s="392"/>
      <c r="K42" s="393"/>
      <c r="L42" s="393"/>
    </row>
    <row r="43" spans="1:20">
      <c r="A43" s="394" t="s">
        <v>476</v>
      </c>
      <c r="B43" s="389" t="s">
        <v>477</v>
      </c>
      <c r="C43" s="395" t="s">
        <v>132</v>
      </c>
      <c r="D43" s="396">
        <v>3064798.73</v>
      </c>
      <c r="E43" s="396"/>
      <c r="F43" s="396">
        <v>3001248.14</v>
      </c>
      <c r="G43" s="396"/>
      <c r="H43" s="396"/>
      <c r="I43" s="397">
        <f>SUM(E43:H43)</f>
        <v>3001248.14</v>
      </c>
      <c r="J43" s="398"/>
      <c r="K43" s="399"/>
      <c r="L43" s="399"/>
    </row>
    <row r="44" spans="1:20">
      <c r="A44" s="400" t="s">
        <v>478</v>
      </c>
      <c r="B44" s="389" t="s">
        <v>479</v>
      </c>
      <c r="C44" s="395" t="s">
        <v>134</v>
      </c>
      <c r="D44" s="396"/>
      <c r="E44" s="396"/>
      <c r="F44" s="396"/>
      <c r="G44" s="396"/>
      <c r="H44" s="396"/>
      <c r="I44" s="397">
        <f t="shared" ref="I44:I59" si="1">SUM(E44:H44)</f>
        <v>0</v>
      </c>
      <c r="J44" s="398"/>
      <c r="K44" s="399"/>
      <c r="L44" s="399"/>
    </row>
    <row r="45" spans="1:20">
      <c r="A45" s="401" t="s">
        <v>480</v>
      </c>
      <c r="B45" s="389" t="s">
        <v>481</v>
      </c>
      <c r="C45" s="395" t="s">
        <v>136</v>
      </c>
      <c r="D45" s="396">
        <v>689800.28</v>
      </c>
      <c r="E45" s="396"/>
      <c r="F45" s="396">
        <v>689800.28</v>
      </c>
      <c r="G45" s="396"/>
      <c r="H45" s="396"/>
      <c r="I45" s="397">
        <f t="shared" si="1"/>
        <v>689800.28</v>
      </c>
      <c r="J45" s="398"/>
      <c r="K45" s="399"/>
      <c r="L45" s="399"/>
    </row>
    <row r="46" spans="1:20">
      <c r="A46" s="394" t="s">
        <v>482</v>
      </c>
      <c r="B46" s="389" t="s">
        <v>483</v>
      </c>
      <c r="C46" s="395" t="s">
        <v>290</v>
      </c>
      <c r="D46" s="396">
        <v>22439.360000000001</v>
      </c>
      <c r="E46" s="396"/>
      <c r="F46" s="396">
        <v>22439.360000000001</v>
      </c>
      <c r="G46" s="396"/>
      <c r="H46" s="396"/>
      <c r="I46" s="397">
        <f t="shared" si="1"/>
        <v>22439.360000000001</v>
      </c>
      <c r="J46" s="398"/>
      <c r="K46" s="399"/>
      <c r="L46" s="399"/>
    </row>
    <row r="47" spans="1:20">
      <c r="A47" s="394" t="s">
        <v>484</v>
      </c>
      <c r="B47" s="389" t="s">
        <v>485</v>
      </c>
      <c r="C47" s="395" t="s">
        <v>292</v>
      </c>
      <c r="D47" s="396"/>
      <c r="E47" s="396"/>
      <c r="F47" s="396"/>
      <c r="G47" s="396"/>
      <c r="H47" s="396"/>
      <c r="I47" s="397">
        <f t="shared" si="1"/>
        <v>0</v>
      </c>
      <c r="J47" s="398"/>
      <c r="K47" s="399"/>
      <c r="L47" s="399"/>
    </row>
    <row r="48" spans="1:20">
      <c r="A48" s="394" t="s">
        <v>486</v>
      </c>
      <c r="B48" s="389" t="s">
        <v>487</v>
      </c>
      <c r="C48" s="395" t="s">
        <v>294</v>
      </c>
      <c r="D48" s="402">
        <v>682554.22</v>
      </c>
      <c r="E48" s="402"/>
      <c r="F48" s="396">
        <v>682554.22</v>
      </c>
      <c r="G48" s="396"/>
      <c r="H48" s="396"/>
      <c r="I48" s="397">
        <f t="shared" si="1"/>
        <v>682554.22</v>
      </c>
      <c r="J48" s="398"/>
      <c r="K48" s="399"/>
      <c r="L48" s="399"/>
    </row>
    <row r="49" spans="1:12">
      <c r="A49" s="394" t="s">
        <v>488</v>
      </c>
      <c r="B49" s="389" t="s">
        <v>489</v>
      </c>
      <c r="C49" s="395" t="s">
        <v>296</v>
      </c>
      <c r="D49" s="396"/>
      <c r="E49" s="396"/>
      <c r="F49" s="396"/>
      <c r="G49" s="396"/>
      <c r="H49" s="396"/>
      <c r="I49" s="397">
        <f t="shared" si="1"/>
        <v>0</v>
      </c>
      <c r="J49" s="398"/>
      <c r="K49" s="399"/>
      <c r="L49" s="399"/>
    </row>
    <row r="50" spans="1:12">
      <c r="A50" s="394" t="s">
        <v>490</v>
      </c>
      <c r="B50" s="389" t="s">
        <v>491</v>
      </c>
      <c r="C50" s="395" t="s">
        <v>298</v>
      </c>
      <c r="D50" s="402">
        <v>30574.45</v>
      </c>
      <c r="E50" s="402"/>
      <c r="F50" s="396">
        <v>30574.45</v>
      </c>
      <c r="G50" s="396"/>
      <c r="H50" s="396"/>
      <c r="I50" s="397">
        <f t="shared" si="1"/>
        <v>30574.45</v>
      </c>
      <c r="J50" s="398"/>
      <c r="K50" s="399"/>
      <c r="L50" s="399"/>
    </row>
    <row r="51" spans="1:12">
      <c r="A51" s="394" t="s">
        <v>492</v>
      </c>
      <c r="B51" s="389" t="s">
        <v>130</v>
      </c>
      <c r="C51" s="395" t="s">
        <v>300</v>
      </c>
      <c r="D51" s="402">
        <v>1355157.87</v>
      </c>
      <c r="E51" s="402"/>
      <c r="F51" s="396">
        <v>1211277.08</v>
      </c>
      <c r="G51" s="396"/>
      <c r="H51" s="396"/>
      <c r="I51" s="397">
        <f t="shared" si="1"/>
        <v>1211277.08</v>
      </c>
      <c r="J51" s="398"/>
      <c r="K51" s="399"/>
      <c r="L51" s="399"/>
    </row>
    <row r="52" spans="1:12" ht="34.5">
      <c r="A52" s="403" t="s">
        <v>493</v>
      </c>
      <c r="B52" s="389" t="s">
        <v>132</v>
      </c>
      <c r="C52" s="395" t="s">
        <v>312</v>
      </c>
      <c r="D52" s="402"/>
      <c r="E52" s="402"/>
      <c r="F52" s="396"/>
      <c r="G52" s="396"/>
      <c r="H52" s="396"/>
      <c r="I52" s="397">
        <f t="shared" si="1"/>
        <v>0</v>
      </c>
      <c r="J52" s="398"/>
      <c r="K52" s="399"/>
      <c r="L52" s="399"/>
    </row>
    <row r="53" spans="1:12" ht="34.5">
      <c r="A53" s="403" t="s">
        <v>494</v>
      </c>
      <c r="B53" s="389" t="s">
        <v>134</v>
      </c>
      <c r="C53" s="395" t="s">
        <v>314</v>
      </c>
      <c r="D53" s="402"/>
      <c r="E53" s="402"/>
      <c r="F53" s="396"/>
      <c r="G53" s="396"/>
      <c r="H53" s="396"/>
      <c r="I53" s="397">
        <f t="shared" si="1"/>
        <v>0</v>
      </c>
      <c r="J53" s="398"/>
      <c r="K53" s="399"/>
      <c r="L53" s="399"/>
    </row>
    <row r="54" spans="1:12">
      <c r="A54" s="404" t="s">
        <v>495</v>
      </c>
      <c r="B54" s="389" t="s">
        <v>136</v>
      </c>
      <c r="C54" s="395" t="s">
        <v>324</v>
      </c>
      <c r="D54" s="402"/>
      <c r="E54" s="402"/>
      <c r="F54" s="396"/>
      <c r="G54" s="396"/>
      <c r="H54" s="396"/>
      <c r="I54" s="397">
        <f t="shared" si="1"/>
        <v>0</v>
      </c>
      <c r="J54" s="398"/>
      <c r="K54" s="399"/>
      <c r="L54" s="399"/>
    </row>
    <row r="55" spans="1:12" ht="33.75">
      <c r="A55" s="404" t="s">
        <v>496</v>
      </c>
      <c r="B55" s="389" t="s">
        <v>497</v>
      </c>
      <c r="C55" s="395" t="s">
        <v>327</v>
      </c>
      <c r="D55" s="402"/>
      <c r="E55" s="402"/>
      <c r="F55" s="396"/>
      <c r="G55" s="396"/>
      <c r="H55" s="396"/>
      <c r="I55" s="397">
        <f t="shared" si="1"/>
        <v>0</v>
      </c>
      <c r="J55" s="398"/>
      <c r="K55" s="399"/>
      <c r="L55" s="399"/>
    </row>
    <row r="56" spans="1:12">
      <c r="A56" s="405" t="s">
        <v>498</v>
      </c>
      <c r="B56" s="389" t="s">
        <v>499</v>
      </c>
      <c r="C56" s="395" t="s">
        <v>142</v>
      </c>
      <c r="D56" s="402">
        <v>1362233.92</v>
      </c>
      <c r="E56" s="402"/>
      <c r="F56" s="396">
        <f>1362233.92-17845</f>
        <v>1344388.92</v>
      </c>
      <c r="G56" s="396"/>
      <c r="H56" s="396"/>
      <c r="I56" s="397">
        <f t="shared" si="1"/>
        <v>1344388.92</v>
      </c>
      <c r="J56" s="398"/>
      <c r="K56" s="399"/>
      <c r="L56" s="399"/>
    </row>
    <row r="57" spans="1:12">
      <c r="A57" s="404" t="s">
        <v>500</v>
      </c>
      <c r="B57" s="389" t="s">
        <v>501</v>
      </c>
      <c r="C57" s="395" t="s">
        <v>148</v>
      </c>
      <c r="D57" s="402">
        <v>32940</v>
      </c>
      <c r="E57" s="402"/>
      <c r="F57" s="396">
        <v>32940</v>
      </c>
      <c r="G57" s="396"/>
      <c r="H57" s="396"/>
      <c r="I57" s="397">
        <f t="shared" si="1"/>
        <v>32940</v>
      </c>
      <c r="J57" s="398"/>
      <c r="K57" s="399"/>
      <c r="L57" s="399"/>
    </row>
    <row r="58" spans="1:12">
      <c r="A58" s="404" t="s">
        <v>502</v>
      </c>
      <c r="B58" s="389" t="s">
        <v>503</v>
      </c>
      <c r="C58" s="395" t="s">
        <v>368</v>
      </c>
      <c r="D58" s="402">
        <v>1456287.27</v>
      </c>
      <c r="E58" s="402"/>
      <c r="F58" s="396">
        <v>1456286.27</v>
      </c>
      <c r="G58" s="396"/>
      <c r="H58" s="396"/>
      <c r="I58" s="397">
        <f t="shared" si="1"/>
        <v>1456286.27</v>
      </c>
      <c r="J58" s="398"/>
      <c r="K58" s="399"/>
      <c r="L58" s="399"/>
    </row>
    <row r="59" spans="1:12" ht="24" thickBot="1">
      <c r="A59" s="406" t="s">
        <v>504</v>
      </c>
      <c r="B59" s="407">
        <v>450</v>
      </c>
      <c r="C59" s="408" t="s">
        <v>374</v>
      </c>
      <c r="D59" s="409">
        <f>D18-D41</f>
        <v>-8696786.0999999996</v>
      </c>
      <c r="E59" s="409">
        <f>E18-E41</f>
        <v>0</v>
      </c>
      <c r="F59" s="409">
        <f>F18-F41</f>
        <v>178777.5</v>
      </c>
      <c r="G59" s="409">
        <f>G18-G41</f>
        <v>0</v>
      </c>
      <c r="H59" s="409">
        <f>H18-H41</f>
        <v>0</v>
      </c>
      <c r="I59" s="410">
        <f t="shared" si="1"/>
        <v>178777.5</v>
      </c>
      <c r="J59" s="411"/>
      <c r="K59" s="399"/>
      <c r="L59" s="399"/>
    </row>
    <row r="60" spans="1:12" hidden="1">
      <c r="A60" s="429"/>
      <c r="B60" s="367"/>
      <c r="C60" s="413"/>
      <c r="D60" s="414"/>
      <c r="E60" s="414"/>
      <c r="F60" s="414"/>
      <c r="G60" s="414"/>
      <c r="H60" s="414"/>
      <c r="I60" s="414"/>
      <c r="J60" s="414"/>
    </row>
    <row r="61" spans="1:12" ht="18.75" hidden="1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</row>
    <row r="62" spans="1:12" ht="18.75" hidden="1" customHeight="1">
      <c r="A62" s="315"/>
      <c r="B62" s="315"/>
      <c r="C62" s="315"/>
      <c r="D62" s="315"/>
      <c r="E62" s="315"/>
      <c r="F62" s="315"/>
      <c r="G62" s="315"/>
      <c r="H62" s="315"/>
      <c r="I62" s="315"/>
      <c r="J62" s="315"/>
    </row>
    <row r="63" spans="1:12" ht="18.75" customHeight="1">
      <c r="A63" s="372"/>
      <c r="B63" s="372"/>
      <c r="C63" s="372"/>
      <c r="D63" s="372"/>
      <c r="E63" s="372"/>
      <c r="F63" s="372"/>
      <c r="G63" s="372"/>
      <c r="H63" s="372"/>
      <c r="I63" s="372"/>
      <c r="J63" s="372"/>
    </row>
    <row r="64" spans="1:12">
      <c r="A64" s="372" t="s">
        <v>505</v>
      </c>
      <c r="B64" s="372"/>
      <c r="C64" s="372"/>
      <c r="D64" s="372"/>
      <c r="E64" s="372"/>
      <c r="F64" s="372"/>
      <c r="G64" s="372"/>
      <c r="H64" s="372"/>
      <c r="I64" s="372"/>
      <c r="J64" s="372"/>
    </row>
    <row r="65" spans="1:10" ht="12.75" customHeight="1">
      <c r="A65" s="415"/>
      <c r="B65" s="415"/>
      <c r="C65" s="415"/>
      <c r="D65" s="415"/>
      <c r="E65" s="415"/>
      <c r="F65" s="415"/>
      <c r="G65" s="415"/>
      <c r="H65" s="415"/>
      <c r="I65" s="415"/>
      <c r="J65" s="335" t="s">
        <v>506</v>
      </c>
    </row>
    <row r="66" spans="1:10" ht="12.75" customHeight="1">
      <c r="A66" s="374" t="s">
        <v>238</v>
      </c>
      <c r="B66" s="375" t="s">
        <v>471</v>
      </c>
      <c r="C66" s="375" t="s">
        <v>507</v>
      </c>
      <c r="D66" s="375" t="s">
        <v>449</v>
      </c>
      <c r="E66" s="375" t="s">
        <v>508</v>
      </c>
      <c r="F66" s="375"/>
      <c r="G66" s="375"/>
      <c r="H66" s="375"/>
      <c r="I66" s="375"/>
      <c r="J66" s="376" t="s">
        <v>451</v>
      </c>
    </row>
    <row r="67" spans="1:10" ht="38.25">
      <c r="A67" s="374"/>
      <c r="B67" s="375"/>
      <c r="C67" s="375"/>
      <c r="D67" s="375"/>
      <c r="E67" s="378" t="s">
        <v>452</v>
      </c>
      <c r="F67" s="378" t="s">
        <v>453</v>
      </c>
      <c r="G67" s="378" t="s">
        <v>454</v>
      </c>
      <c r="H67" s="378" t="s">
        <v>455</v>
      </c>
      <c r="I67" s="378" t="s">
        <v>25</v>
      </c>
      <c r="J67" s="376"/>
    </row>
    <row r="68" spans="1:10" ht="15.75" thickBot="1">
      <c r="A68" s="340">
        <v>1</v>
      </c>
      <c r="B68" s="343">
        <v>2</v>
      </c>
      <c r="C68" s="343">
        <v>3</v>
      </c>
      <c r="D68" s="343">
        <v>4</v>
      </c>
      <c r="E68" s="343">
        <v>5</v>
      </c>
      <c r="F68" s="343">
        <v>6</v>
      </c>
      <c r="G68" s="343">
        <v>7</v>
      </c>
      <c r="H68" s="343"/>
      <c r="I68" s="343">
        <v>8</v>
      </c>
      <c r="J68" s="343">
        <v>9</v>
      </c>
    </row>
    <row r="69" spans="1:10">
      <c r="A69" s="257" t="s">
        <v>509</v>
      </c>
      <c r="B69" s="416" t="s">
        <v>510</v>
      </c>
      <c r="C69" s="417" t="s">
        <v>374</v>
      </c>
      <c r="D69" s="418">
        <f t="shared" ref="D69:I69" si="2">D70+D71</f>
        <v>8696786.0999999996</v>
      </c>
      <c r="E69" s="418">
        <f t="shared" si="2"/>
        <v>0</v>
      </c>
      <c r="F69" s="418">
        <f t="shared" si="2"/>
        <v>-178777.5</v>
      </c>
      <c r="G69" s="418">
        <f t="shared" si="2"/>
        <v>0</v>
      </c>
      <c r="H69" s="418">
        <f t="shared" si="2"/>
        <v>0</v>
      </c>
      <c r="I69" s="418">
        <f t="shared" si="2"/>
        <v>-178777.5</v>
      </c>
      <c r="J69" s="419">
        <f>J70-J71</f>
        <v>0</v>
      </c>
    </row>
    <row r="70" spans="1:10">
      <c r="A70" s="420" t="s">
        <v>511</v>
      </c>
      <c r="B70" s="421" t="s">
        <v>423</v>
      </c>
      <c r="C70" s="422" t="s">
        <v>188</v>
      </c>
      <c r="D70" s="62">
        <f>-D18</f>
        <v>0</v>
      </c>
      <c r="E70" s="62">
        <f t="shared" ref="E70:J70" si="3">-E18</f>
        <v>0</v>
      </c>
      <c r="F70" s="62">
        <f t="shared" si="3"/>
        <v>-8650286.2200000007</v>
      </c>
      <c r="G70" s="62">
        <f t="shared" si="3"/>
        <v>0</v>
      </c>
      <c r="H70" s="62">
        <f t="shared" si="3"/>
        <v>0</v>
      </c>
      <c r="I70" s="62">
        <f t="shared" si="3"/>
        <v>-8650286.2200000007</v>
      </c>
      <c r="J70" s="423">
        <f t="shared" si="3"/>
        <v>0</v>
      </c>
    </row>
    <row r="71" spans="1:10" ht="15.75" thickBot="1">
      <c r="A71" s="420" t="s">
        <v>512</v>
      </c>
      <c r="B71" s="424" t="s">
        <v>429</v>
      </c>
      <c r="C71" s="425" t="s">
        <v>385</v>
      </c>
      <c r="D71" s="426">
        <f>D41</f>
        <v>8696786.0999999996</v>
      </c>
      <c r="E71" s="426">
        <f t="shared" ref="E71:J71" si="4">E41</f>
        <v>0</v>
      </c>
      <c r="F71" s="426">
        <f t="shared" si="4"/>
        <v>8471508.7200000007</v>
      </c>
      <c r="G71" s="426">
        <f t="shared" si="4"/>
        <v>0</v>
      </c>
      <c r="H71" s="426">
        <f t="shared" si="4"/>
        <v>0</v>
      </c>
      <c r="I71" s="426">
        <f t="shared" si="4"/>
        <v>8471508.7200000007</v>
      </c>
      <c r="J71" s="427">
        <f t="shared" si="4"/>
        <v>0</v>
      </c>
    </row>
  </sheetData>
  <mergeCells count="32">
    <mergeCell ref="A64:J64"/>
    <mergeCell ref="A66:A67"/>
    <mergeCell ref="B66:B67"/>
    <mergeCell ref="C66:C67"/>
    <mergeCell ref="D66:D67"/>
    <mergeCell ref="E66:I66"/>
    <mergeCell ref="J66:J67"/>
    <mergeCell ref="K38:L38"/>
    <mergeCell ref="M38:M39"/>
    <mergeCell ref="N38:N39"/>
    <mergeCell ref="O38:R38"/>
    <mergeCell ref="S38:T38"/>
    <mergeCell ref="A63:J63"/>
    <mergeCell ref="A36:J36"/>
    <mergeCell ref="A38:A39"/>
    <mergeCell ref="B38:B39"/>
    <mergeCell ref="C38:C39"/>
    <mergeCell ref="D38:D39"/>
    <mergeCell ref="E38:I38"/>
    <mergeCell ref="J38:J39"/>
    <mergeCell ref="A15:A16"/>
    <mergeCell ref="B15:B16"/>
    <mergeCell ref="C15:C16"/>
    <mergeCell ref="D15:D16"/>
    <mergeCell ref="E15:I15"/>
    <mergeCell ref="J15:J16"/>
    <mergeCell ref="A1:I1"/>
    <mergeCell ref="A2:I2"/>
    <mergeCell ref="B6:G6"/>
    <mergeCell ref="B8:G8"/>
    <mergeCell ref="B9:G9"/>
    <mergeCell ref="A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Отчет о фин.рез-х</vt:lpstr>
      <vt:lpstr>Отчет об исп.плана ФХД иные ц.</vt:lpstr>
      <vt:lpstr>испол.планаФХД МЗ и собст.доход</vt:lpstr>
    </vt:vector>
  </TitlesOfParts>
  <Company>МАДОУ ДС 218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Углова</dc:creator>
  <cp:lastModifiedBy>Углова</cp:lastModifiedBy>
  <dcterms:created xsi:type="dcterms:W3CDTF">2012-11-28T08:35:29Z</dcterms:created>
  <dcterms:modified xsi:type="dcterms:W3CDTF">2012-11-28T08:50:36Z</dcterms:modified>
</cp:coreProperties>
</file>